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7945" windowHeight="12375" firstSheet="23" activeTab="26"/>
  </bookViews>
  <sheets>
    <sheet name="1、全市公共预算收入 " sheetId="1" r:id="rId1"/>
    <sheet name="2、全市公共预算支出 " sheetId="2" r:id="rId2"/>
    <sheet name="3、本级公共预算收入" sheetId="3" r:id="rId3"/>
    <sheet name="4、本级公共预算支出" sheetId="4" r:id="rId4"/>
    <sheet name="5、一般债务限额" sheetId="5" r:id="rId5"/>
    <sheet name="6、2020年政府债券发行及还本付息额" sheetId="6" r:id="rId6"/>
    <sheet name="7、全市政府基金收入 " sheetId="7" r:id="rId7"/>
    <sheet name="8、全市政府基金支出 " sheetId="8" r:id="rId8"/>
    <sheet name="9、本级政府基金收入" sheetId="9" r:id="rId9"/>
    <sheet name="10、本级政府基金支出" sheetId="10" r:id="rId10"/>
    <sheet name="11、专项债务限额" sheetId="11" r:id="rId11"/>
    <sheet name="12、全市社保基金收入" sheetId="12" r:id="rId12"/>
    <sheet name="13、全市社保基金支出" sheetId="13" r:id="rId13"/>
    <sheet name="14、本级社保基金预算收入" sheetId="14" r:id="rId14"/>
    <sheet name="15、本级社保基金预算支出" sheetId="15" r:id="rId15"/>
    <sheet name="16、全市国有资本经营预算收入" sheetId="16" r:id="rId16"/>
    <sheet name="17、全市国有资本经营预算支出" sheetId="17" r:id="rId17"/>
    <sheet name="18、本级国有资本预算收入" sheetId="18" r:id="rId18"/>
    <sheet name="19、本级国有资本经营预算支出" sheetId="19" r:id="rId19"/>
    <sheet name="20、全市公共预算收入 " sheetId="20" r:id="rId20"/>
    <sheet name="21、全市公共预算支出 " sheetId="21" r:id="rId21"/>
    <sheet name="22、本级公共预算收入" sheetId="22" r:id="rId22"/>
    <sheet name="23、本级公共预算支出" sheetId="23" r:id="rId23"/>
    <sheet name="24、市本级2021年公共预算税收返还和转移支付表" sheetId="24" r:id="rId24"/>
    <sheet name="25、经济分类" sheetId="25" r:id="rId25"/>
    <sheet name="26、基本支出" sheetId="26" r:id="rId26"/>
    <sheet name="27、一般公共预算“三公”经费表" sheetId="27" r:id="rId27"/>
    <sheet name="28、市级对下转移支付表" sheetId="28" r:id="rId28"/>
    <sheet name="29、一般债务限额" sheetId="29" r:id="rId29"/>
    <sheet name="30、2021年政府债券还本付息额" sheetId="30" r:id="rId30"/>
    <sheet name="31、2021年本级新增地方政府债券资金使用安排情况表" sheetId="31" r:id="rId31"/>
    <sheet name="32、全市政府基金收入 " sheetId="32" r:id="rId32"/>
    <sheet name="33、全市政府基金支出" sheetId="33" r:id="rId33"/>
    <sheet name="34、本级政府基金收入" sheetId="34" r:id="rId34"/>
    <sheet name="35、本级政府性基金支出" sheetId="35" r:id="rId35"/>
    <sheet name="36、市本级2021年政府性基金预算转移支付情况表表 " sheetId="36" r:id="rId36"/>
    <sheet name="37、政府专项债务限额" sheetId="37" r:id="rId37"/>
    <sheet name="38、全市社保基金收入" sheetId="38" r:id="rId38"/>
    <sheet name="39、全市社保基金支出" sheetId="39" r:id="rId39"/>
    <sheet name="40、本级社保基金收入" sheetId="40" r:id="rId40"/>
    <sheet name="41、本级社保基金支出" sheetId="41" r:id="rId41"/>
    <sheet name="42、本级社保基金结余" sheetId="42" r:id="rId42"/>
    <sheet name="43、全市国有资本经营预算收入" sheetId="43" r:id="rId43"/>
    <sheet name="44、全市国有资本经营预算支出" sheetId="44" r:id="rId44"/>
    <sheet name="45、本级国有资本经营预算收入" sheetId="45" r:id="rId45"/>
    <sheet name="46、本级国有资本经营预算支出" sheetId="46" r:id="rId46"/>
    <sheet name="47、本级国有资本经营预算对下转移支付表" sheetId="47" r:id="rId47"/>
  </sheets>
  <definedNames>
    <definedName name="_xlnm._FilterDatabase" localSheetId="3" hidden="1">'4、本级公共预算支出'!$A$5:$D$555</definedName>
    <definedName name="_xlnm.Print_Area" localSheetId="0">'1、全市公共预算收入 '!$A$1:$C$40</definedName>
    <definedName name="_xlnm.Print_Titles" localSheetId="0">'1、全市公共预算收入 '!$1:$4</definedName>
    <definedName name="_xlnm.Print_Area" localSheetId="1">'2、全市公共预算支出 '!$A$1:$C$39</definedName>
    <definedName name="_xlnm.Print_Titles" localSheetId="1">'2、全市公共预算支出 '!$1:$4</definedName>
    <definedName name="_xlnm.Print_Area" localSheetId="2">'3、本级公共预算收入'!$A$1:$D$110</definedName>
    <definedName name="_xlnm.Print_Titles" localSheetId="2">'3、本级公共预算收入'!$1:$4</definedName>
    <definedName name="_xlnm.Print_Titles" localSheetId="3">'4、本级公共预算支出'!$1:$4</definedName>
    <definedName name="_xlnm.Print_Area" localSheetId="4">'5、一般债务限额'!$A$1:$C$11</definedName>
    <definedName name="_xlnm.Print_Area" localSheetId="6">'7、全市政府基金收入 '!$A$1:$C$33</definedName>
    <definedName name="_xlnm.Print_Area" localSheetId="7">'8、全市政府基金支出 '!$A$1:$C$26</definedName>
    <definedName name="_xlnm.Print_Area" localSheetId="8">'9、本级政府基金收入'!$A$1:$C$38</definedName>
    <definedName name="_xlnm.Print_Titles" localSheetId="8">'9、本级政府基金收入'!$1:$5</definedName>
    <definedName name="_xlnm.Print_Area" localSheetId="9">'10、本级政府基金支出'!$A$1:$C$77</definedName>
    <definedName name="_xlnm.Print_Titles" localSheetId="9">'10、本级政府基金支出'!$1:$4</definedName>
    <definedName name="_xlnm.Print_Area" localSheetId="11">'12、全市社保基金收入'!$A$1:$C$13</definedName>
    <definedName name="_xlnm.Print_Area" localSheetId="13">'14、本级社保基金预算收入'!$A$1:$C$38</definedName>
    <definedName name="_xlnm.Print_Area" localSheetId="14">'15、本级社保基金预算支出'!$A$1:$C$26</definedName>
    <definedName name="_xlnm.Print_Titles" localSheetId="19">'20、全市公共预算收入 '!$1:$4</definedName>
    <definedName name="_xlnm.Print_Titles" localSheetId="20">'21、全市公共预算支出 '!$1:$4</definedName>
    <definedName name="_xlnm.Print_Titles" localSheetId="21">'22、本级公共预算收入'!$1:$4</definedName>
    <definedName name="_xlnm._FilterDatabase" localSheetId="22" hidden="1">'23、本级公共预算支出'!$A$6:$E$536</definedName>
    <definedName name="_xlnm.Print_Titles" localSheetId="22">'23、本级公共预算支出'!$1:$5</definedName>
    <definedName name="_xlnm.Print_Area" localSheetId="24">'25、经济分类'!$A$1:$Q$30</definedName>
    <definedName name="_xlnm.Print_Titles" localSheetId="32">'33、全市政府基金支出'!$1:$4</definedName>
    <definedName name="_xlnm.Print_Titles" localSheetId="33">'34、本级政府基金收入'!$1:$4</definedName>
    <definedName name="_xlnm.Print_Titles" localSheetId="34">'35、本级政府性基金支出'!$1:$4</definedName>
    <definedName name="_xlnm.Print_Titles" localSheetId="39">'40、本级社保基金收入'!$1:$4</definedName>
    <definedName name="_xlnm.Print_Area" localSheetId="44">'45、本级国有资本经营预算收入'!$A$1:$D$26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<sst xmlns="http://schemas.openxmlformats.org/spreadsheetml/2006/main" count="2645" uniqueCount="1895">
  <si>
    <r>
      <rPr>
        <sz val="12"/>
        <rFont val="黑体"/>
        <charset val="134"/>
      </rPr>
      <t>附表</t>
    </r>
    <r>
      <rPr>
        <sz val="12"/>
        <rFont val="Times New Roman"/>
        <charset val="134"/>
      </rPr>
      <t>1</t>
    </r>
  </si>
  <si>
    <r>
      <rPr>
        <sz val="20"/>
        <rFont val="方正大标宋简体"/>
        <charset val="134"/>
      </rPr>
      <t>全市</t>
    </r>
    <r>
      <rPr>
        <sz val="20"/>
        <rFont val="Times New Roman"/>
        <charset val="134"/>
      </rPr>
      <t>2020</t>
    </r>
    <r>
      <rPr>
        <sz val="20"/>
        <rFont val="方正大标宋简体"/>
        <charset val="134"/>
      </rPr>
      <t>年一般公共预算收入执行情况表</t>
    </r>
  </si>
  <si>
    <r>
      <rPr>
        <sz val="11"/>
        <rFont val="宋体"/>
        <charset val="134"/>
      </rPr>
      <t>单位：万元</t>
    </r>
  </si>
  <si>
    <r>
      <rPr>
        <sz val="11"/>
        <rFont val="黑体"/>
        <charset val="134"/>
      </rPr>
      <t>科目编码</t>
    </r>
  </si>
  <si>
    <r>
      <rPr>
        <sz val="11"/>
        <rFont val="黑体"/>
        <charset val="134"/>
      </rPr>
      <t>科目名称</t>
    </r>
  </si>
  <si>
    <r>
      <rPr>
        <sz val="11"/>
        <rFont val="Times New Roman"/>
        <charset val="134"/>
      </rPr>
      <t>2020</t>
    </r>
    <r>
      <rPr>
        <sz val="11"/>
        <rFont val="黑体"/>
        <charset val="134"/>
      </rPr>
      <t>年执行数</t>
    </r>
  </si>
  <si>
    <t>一、全市地方一般公共预算收入合计</t>
  </si>
  <si>
    <r>
      <rPr>
        <sz val="11"/>
        <rFont val="Times New Roman"/>
        <charset val="134"/>
      </rPr>
      <t>  </t>
    </r>
    <r>
      <rPr>
        <sz val="11"/>
        <rFont val="宋体"/>
        <charset val="134"/>
      </rPr>
      <t>（一）税收收入</t>
    </r>
  </si>
  <si>
    <r>
      <rPr>
        <sz val="11"/>
        <rFont val="Times New Roman"/>
        <charset val="134"/>
      </rPr>
      <t>     </t>
    </r>
    <r>
      <rPr>
        <sz val="11"/>
        <rFont val="宋体"/>
        <charset val="134"/>
      </rPr>
      <t>增值税</t>
    </r>
  </si>
  <si>
    <r>
      <rPr>
        <sz val="11"/>
        <rFont val="Times New Roman"/>
        <charset val="134"/>
      </rPr>
      <t>     </t>
    </r>
    <r>
      <rPr>
        <sz val="11"/>
        <rFont val="宋体"/>
        <charset val="134"/>
      </rPr>
      <t>企业所得税</t>
    </r>
  </si>
  <si>
    <r>
      <rPr>
        <sz val="11"/>
        <rFont val="Times New Roman"/>
        <charset val="134"/>
      </rPr>
      <t>     </t>
    </r>
    <r>
      <rPr>
        <sz val="11"/>
        <rFont val="宋体"/>
        <charset val="134"/>
      </rPr>
      <t>个人所得税</t>
    </r>
  </si>
  <si>
    <r>
      <rPr>
        <sz val="11"/>
        <rFont val="Times New Roman"/>
        <charset val="134"/>
      </rPr>
      <t>     </t>
    </r>
    <r>
      <rPr>
        <sz val="11"/>
        <rFont val="宋体"/>
        <charset val="134"/>
      </rPr>
      <t>资源税</t>
    </r>
  </si>
  <si>
    <r>
      <rPr>
        <sz val="11"/>
        <rFont val="Times New Roman"/>
        <charset val="134"/>
      </rPr>
      <t>     </t>
    </r>
    <r>
      <rPr>
        <sz val="11"/>
        <rFont val="宋体"/>
        <charset val="134"/>
      </rPr>
      <t>城市维护建设税</t>
    </r>
  </si>
  <si>
    <r>
      <rPr>
        <sz val="11"/>
        <rFont val="Times New Roman"/>
        <charset val="134"/>
      </rPr>
      <t>     </t>
    </r>
    <r>
      <rPr>
        <sz val="11"/>
        <rFont val="宋体"/>
        <charset val="134"/>
      </rPr>
      <t>房产税</t>
    </r>
  </si>
  <si>
    <r>
      <rPr>
        <sz val="11"/>
        <rFont val="Times New Roman"/>
        <charset val="134"/>
      </rPr>
      <t>     </t>
    </r>
    <r>
      <rPr>
        <sz val="11"/>
        <rFont val="宋体"/>
        <charset val="134"/>
      </rPr>
      <t>印花税</t>
    </r>
  </si>
  <si>
    <r>
      <rPr>
        <sz val="11"/>
        <rFont val="Times New Roman"/>
        <charset val="134"/>
      </rPr>
      <t>     </t>
    </r>
    <r>
      <rPr>
        <sz val="11"/>
        <rFont val="宋体"/>
        <charset val="134"/>
      </rPr>
      <t>城镇土地使用税</t>
    </r>
  </si>
  <si>
    <r>
      <rPr>
        <sz val="11"/>
        <rFont val="Times New Roman"/>
        <charset val="134"/>
      </rPr>
      <t>     </t>
    </r>
    <r>
      <rPr>
        <sz val="11"/>
        <rFont val="宋体"/>
        <charset val="134"/>
      </rPr>
      <t>土地增值税</t>
    </r>
  </si>
  <si>
    <r>
      <rPr>
        <sz val="11"/>
        <rFont val="Times New Roman"/>
        <charset val="134"/>
      </rPr>
      <t>     </t>
    </r>
    <r>
      <rPr>
        <sz val="11"/>
        <rFont val="宋体"/>
        <charset val="134"/>
      </rPr>
      <t>车船税</t>
    </r>
  </si>
  <si>
    <r>
      <rPr>
        <sz val="11"/>
        <rFont val="Times New Roman"/>
        <charset val="134"/>
      </rPr>
      <t>     </t>
    </r>
    <r>
      <rPr>
        <sz val="11"/>
        <rFont val="宋体"/>
        <charset val="134"/>
      </rPr>
      <t>耕地占用税</t>
    </r>
  </si>
  <si>
    <r>
      <rPr>
        <sz val="11"/>
        <rFont val="Times New Roman"/>
        <charset val="134"/>
      </rPr>
      <t>     </t>
    </r>
    <r>
      <rPr>
        <sz val="11"/>
        <rFont val="宋体"/>
        <charset val="134"/>
      </rPr>
      <t>契税</t>
    </r>
  </si>
  <si>
    <r>
      <rPr>
        <sz val="11"/>
        <rFont val="Times New Roman"/>
        <charset val="134"/>
      </rPr>
      <t>     </t>
    </r>
    <r>
      <rPr>
        <sz val="11"/>
        <rFont val="宋体"/>
        <charset val="134"/>
      </rPr>
      <t>烟叶税</t>
    </r>
  </si>
  <si>
    <r>
      <rPr>
        <sz val="11"/>
        <rFont val="Times New Roman"/>
        <charset val="134"/>
      </rPr>
      <t xml:space="preserve">     </t>
    </r>
    <r>
      <rPr>
        <sz val="11"/>
        <rFont val="宋体"/>
        <charset val="134"/>
      </rPr>
      <t>环境保护税</t>
    </r>
  </si>
  <si>
    <r>
      <rPr>
        <sz val="11"/>
        <rFont val="Times New Roman"/>
        <charset val="134"/>
      </rPr>
      <t>     </t>
    </r>
    <r>
      <rPr>
        <sz val="11"/>
        <rFont val="宋体"/>
        <charset val="134"/>
      </rPr>
      <t>其他税收收入</t>
    </r>
  </si>
  <si>
    <r>
      <rPr>
        <sz val="11"/>
        <rFont val="Times New Roman"/>
        <charset val="134"/>
      </rPr>
      <t>  </t>
    </r>
    <r>
      <rPr>
        <sz val="11"/>
        <rFont val="宋体"/>
        <charset val="134"/>
      </rPr>
      <t>（二）非税收入</t>
    </r>
  </si>
  <si>
    <r>
      <rPr>
        <sz val="11"/>
        <rFont val="Times New Roman"/>
        <charset val="134"/>
      </rPr>
      <t>     </t>
    </r>
    <r>
      <rPr>
        <sz val="11"/>
        <rFont val="宋体"/>
        <charset val="134"/>
      </rPr>
      <t>专项收入</t>
    </r>
  </si>
  <si>
    <r>
      <rPr>
        <sz val="11"/>
        <rFont val="Times New Roman"/>
        <charset val="134"/>
      </rPr>
      <t>     </t>
    </r>
    <r>
      <rPr>
        <sz val="11"/>
        <rFont val="宋体"/>
        <charset val="134"/>
      </rPr>
      <t>行政事业性收费收入</t>
    </r>
  </si>
  <si>
    <r>
      <rPr>
        <sz val="11"/>
        <rFont val="Times New Roman"/>
        <charset val="134"/>
      </rPr>
      <t>     </t>
    </r>
    <r>
      <rPr>
        <sz val="11"/>
        <rFont val="宋体"/>
        <charset val="134"/>
      </rPr>
      <t>罚没收入</t>
    </r>
  </si>
  <si>
    <r>
      <rPr>
        <sz val="11"/>
        <rFont val="Times New Roman"/>
        <charset val="134"/>
      </rPr>
      <t>     </t>
    </r>
    <r>
      <rPr>
        <sz val="11"/>
        <rFont val="宋体"/>
        <charset val="134"/>
      </rPr>
      <t>国有资本经营收入</t>
    </r>
  </si>
  <si>
    <r>
      <rPr>
        <sz val="11"/>
        <rFont val="Times New Roman"/>
        <charset val="134"/>
      </rPr>
      <t>     </t>
    </r>
    <r>
      <rPr>
        <sz val="11"/>
        <rFont val="宋体"/>
        <charset val="134"/>
      </rPr>
      <t>国有资源（资产）有偿使用收入</t>
    </r>
  </si>
  <si>
    <r>
      <rPr>
        <sz val="11"/>
        <rFont val="Times New Roman"/>
        <charset val="134"/>
      </rPr>
      <t>     </t>
    </r>
    <r>
      <rPr>
        <sz val="11"/>
        <rFont val="宋体"/>
        <charset val="134"/>
      </rPr>
      <t>捐赠收入</t>
    </r>
  </si>
  <si>
    <r>
      <rPr>
        <sz val="11"/>
        <rFont val="Times New Roman"/>
        <charset val="134"/>
      </rPr>
      <t>     </t>
    </r>
    <r>
      <rPr>
        <sz val="11"/>
        <rFont val="宋体"/>
        <charset val="134"/>
      </rPr>
      <t>政府住房基金收入</t>
    </r>
  </si>
  <si>
    <r>
      <rPr>
        <sz val="11"/>
        <rFont val="Times New Roman"/>
        <charset val="134"/>
      </rPr>
      <t>     </t>
    </r>
    <r>
      <rPr>
        <sz val="11"/>
        <rFont val="宋体"/>
        <charset val="134"/>
      </rPr>
      <t>其他收入</t>
    </r>
  </si>
  <si>
    <t>二、转移性收入合计</t>
  </si>
  <si>
    <r>
      <rPr>
        <sz val="11"/>
        <rFont val="Times New Roman"/>
        <charset val="134"/>
      </rPr>
      <t>  </t>
    </r>
    <r>
      <rPr>
        <sz val="10"/>
        <rFont val="宋体"/>
        <charset val="134"/>
      </rPr>
      <t>（一）返还性收入</t>
    </r>
  </si>
  <si>
    <r>
      <rPr>
        <sz val="11"/>
        <rFont val="Times New Roman"/>
        <charset val="134"/>
      </rPr>
      <t>  </t>
    </r>
    <r>
      <rPr>
        <sz val="10"/>
        <rFont val="宋体"/>
        <charset val="134"/>
      </rPr>
      <t>（二）一般性转移支付收入</t>
    </r>
  </si>
  <si>
    <r>
      <rPr>
        <sz val="11"/>
        <rFont val="Times New Roman"/>
        <charset val="134"/>
      </rPr>
      <t>  </t>
    </r>
    <r>
      <rPr>
        <sz val="10"/>
        <rFont val="宋体"/>
        <charset val="134"/>
      </rPr>
      <t>（三）专项转移支付收入</t>
    </r>
  </si>
  <si>
    <r>
      <rPr>
        <sz val="11"/>
        <rFont val="Times New Roman"/>
        <charset val="134"/>
      </rPr>
      <t>  </t>
    </r>
    <r>
      <rPr>
        <sz val="10"/>
        <rFont val="宋体"/>
        <charset val="134"/>
      </rPr>
      <t>（四）上年结转收入</t>
    </r>
  </si>
  <si>
    <r>
      <rPr>
        <sz val="11"/>
        <rFont val="Times New Roman"/>
        <charset val="134"/>
      </rPr>
      <t>  </t>
    </r>
    <r>
      <rPr>
        <sz val="10"/>
        <rFont val="宋体"/>
        <charset val="134"/>
      </rPr>
      <t>（五）调入资金</t>
    </r>
  </si>
  <si>
    <r>
      <rPr>
        <sz val="11"/>
        <rFont val="Times New Roman"/>
        <charset val="134"/>
      </rPr>
      <t xml:space="preserve"> </t>
    </r>
    <r>
      <rPr>
        <sz val="10"/>
        <rFont val="宋体"/>
        <charset val="134"/>
      </rPr>
      <t>（六）债务转贷收入</t>
    </r>
  </si>
  <si>
    <r>
      <rPr>
        <sz val="11"/>
        <rFont val="Times New Roman"/>
        <charset val="134"/>
      </rPr>
      <t xml:space="preserve"> </t>
    </r>
    <r>
      <rPr>
        <sz val="10"/>
        <rFont val="宋体"/>
        <charset val="134"/>
      </rPr>
      <t>（七）动用预算稳定调节基金</t>
    </r>
  </si>
  <si>
    <r>
      <rPr>
        <b/>
        <sz val="11"/>
        <rFont val="宋体"/>
        <charset val="134"/>
      </rPr>
      <t>收</t>
    </r>
    <r>
      <rPr>
        <b/>
        <sz val="11"/>
        <rFont val="Times New Roman"/>
        <charset val="134"/>
      </rPr>
      <t>    </t>
    </r>
    <r>
      <rPr>
        <b/>
        <sz val="11"/>
        <rFont val="宋体"/>
        <charset val="134"/>
      </rPr>
      <t>入</t>
    </r>
    <r>
      <rPr>
        <b/>
        <sz val="11"/>
        <rFont val="Times New Roman"/>
        <charset val="134"/>
      </rPr>
      <t>    </t>
    </r>
    <r>
      <rPr>
        <b/>
        <sz val="11"/>
        <rFont val="宋体"/>
        <charset val="134"/>
      </rPr>
      <t>总</t>
    </r>
    <r>
      <rPr>
        <b/>
        <sz val="11"/>
        <rFont val="Times New Roman"/>
        <charset val="134"/>
      </rPr>
      <t>    </t>
    </r>
    <r>
      <rPr>
        <b/>
        <sz val="11"/>
        <rFont val="宋体"/>
        <charset val="134"/>
      </rPr>
      <t>计</t>
    </r>
  </si>
  <si>
    <r>
      <rPr>
        <sz val="12"/>
        <rFont val="黑体"/>
        <charset val="134"/>
      </rPr>
      <t>附表</t>
    </r>
    <r>
      <rPr>
        <sz val="12"/>
        <rFont val="Times New Roman"/>
        <charset val="134"/>
      </rPr>
      <t>2</t>
    </r>
  </si>
  <si>
    <r>
      <rPr>
        <sz val="20"/>
        <rFont val="方正大标宋简体"/>
        <charset val="134"/>
      </rPr>
      <t>全市</t>
    </r>
    <r>
      <rPr>
        <sz val="20"/>
        <rFont val="Times New Roman"/>
        <charset val="134"/>
      </rPr>
      <t>2020</t>
    </r>
    <r>
      <rPr>
        <sz val="20"/>
        <rFont val="方正大标宋简体"/>
        <charset val="134"/>
      </rPr>
      <t>年一般公共预算支出执行情况表</t>
    </r>
  </si>
  <si>
    <t>科目编码</t>
  </si>
  <si>
    <t>科目名称</t>
  </si>
  <si>
    <t>地方一般公共预算支出合计</t>
  </si>
  <si>
    <t>一、一般公共服务支出</t>
  </si>
  <si>
    <t>二、国防支出</t>
  </si>
  <si>
    <t>二、公共安全支出</t>
  </si>
  <si>
    <t>三、教育支出</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</si>
  <si>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</si>
  <si>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</si>
  <si>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</si>
  <si>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</si>
  <si>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</si>
  <si>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</si>
  <si>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</si>
  <si>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</si>
  <si>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</si>
  <si>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</si>
  <si>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</si>
  <si>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</si>
  <si>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</si>
  <si>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</si>
  <si>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</si>
  <si>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</si>
  <si>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</si>
  <si>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</si>
  <si>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二十二、债务付息支出</t>
  </si>
  <si>
    <t>二十三、债务发行费用支出</t>
  </si>
  <si>
    <t>转移性支出合计</t>
  </si>
  <si>
    <t>转移性支出</t>
  </si>
  <si>
    <t xml:space="preserve">  上解支出</t>
  </si>
  <si>
    <t xml:space="preserve"> 年终结余</t>
  </si>
  <si>
    <t xml:space="preserve"> 安排预算稳定调节基金</t>
  </si>
  <si>
    <t>债务还本支出</t>
  </si>
  <si>
    <t xml:space="preserve">  地方政府一般债务还本支出</t>
  </si>
  <si>
    <t>支出总计</t>
  </si>
  <si>
    <r>
      <rPr>
        <sz val="12"/>
        <rFont val="黑体"/>
        <charset val="134"/>
      </rPr>
      <t>附表</t>
    </r>
    <r>
      <rPr>
        <sz val="12"/>
        <rFont val="Times New Roman"/>
        <charset val="134"/>
      </rPr>
      <t>3</t>
    </r>
  </si>
  <si>
    <r>
      <rPr>
        <sz val="20"/>
        <rFont val="方正大标宋简体"/>
        <charset val="134"/>
      </rPr>
      <t>市本级</t>
    </r>
    <r>
      <rPr>
        <sz val="20"/>
        <rFont val="Times New Roman"/>
        <charset val="134"/>
      </rPr>
      <t>2020</t>
    </r>
    <r>
      <rPr>
        <sz val="20"/>
        <rFont val="方正大标宋简体"/>
        <charset val="134"/>
      </rPr>
      <t>年一般公共预算收入执行情况表</t>
    </r>
  </si>
  <si>
    <t>单位：万元</t>
  </si>
  <si>
    <t>金额</t>
  </si>
  <si>
    <t>一、地方一般预算收入合计</t>
  </si>
  <si>
    <t xml:space="preserve"> （一）税收收入</t>
  </si>
  <si>
    <t> 增值税</t>
  </si>
  <si>
    <t> 企业所得税</t>
  </si>
  <si>
    <t> 个人所得税</t>
  </si>
  <si>
    <t> 资源税</t>
  </si>
  <si>
    <t> 城市维护建设税</t>
  </si>
  <si>
    <t> 房产税</t>
  </si>
  <si>
    <t> 印花税</t>
  </si>
  <si>
    <t> 城镇土地使用税</t>
  </si>
  <si>
    <t> 土地增值税</t>
  </si>
  <si>
    <t> 车船税</t>
  </si>
  <si>
    <t> 耕地占用税</t>
  </si>
  <si>
    <t> 契税</t>
  </si>
  <si>
    <t> 烟叶税</t>
  </si>
  <si>
    <t xml:space="preserve">  环境保护税</t>
  </si>
  <si>
    <t> 其他税收收入</t>
  </si>
  <si>
    <t> （二）非税收入</t>
  </si>
  <si>
    <t> 专项收入</t>
  </si>
  <si>
    <t> 行政事业性收费收入</t>
  </si>
  <si>
    <t> 罚没收入</t>
  </si>
  <si>
    <t> 国有资本经营收入</t>
  </si>
  <si>
    <t> 国有资源（资产）有偿使用收入</t>
  </si>
  <si>
    <t> 捐赠收入</t>
  </si>
  <si>
    <t> 政府住房基金收入</t>
  </si>
  <si>
    <t> 其他收入</t>
  </si>
  <si>
    <r>
      <rPr>
        <sz val="11"/>
        <rFont val="宋体"/>
        <charset val="134"/>
      </rPr>
      <t xml:space="preserve">  </t>
    </r>
    <r>
      <rPr>
        <sz val="10"/>
        <rFont val="宋体"/>
        <charset val="134"/>
      </rPr>
      <t>其它返还性收入</t>
    </r>
  </si>
  <si>
    <r>
      <rPr>
        <sz val="11"/>
        <rFont val="Times New Roman"/>
        <charset val="134"/>
      </rPr>
      <t xml:space="preserve">    </t>
    </r>
    <r>
      <rPr>
        <sz val="10"/>
        <rFont val="宋体"/>
        <charset val="134"/>
      </rPr>
      <t>体制补助收入</t>
    </r>
  </si>
  <si>
    <r>
      <rPr>
        <sz val="11"/>
        <rFont val="Times New Roman"/>
        <charset val="134"/>
      </rPr>
      <t>    </t>
    </r>
    <r>
      <rPr>
        <sz val="10"/>
        <rFont val="宋体"/>
        <charset val="134"/>
      </rPr>
      <t>均衡性转移支付收入</t>
    </r>
  </si>
  <si>
    <r>
      <rPr>
        <sz val="11"/>
        <rFont val="Times New Roman"/>
        <charset val="134"/>
      </rPr>
      <t>    </t>
    </r>
    <r>
      <rPr>
        <sz val="10"/>
        <rFont val="宋体"/>
        <charset val="134"/>
      </rPr>
      <t>县级基本财力保障机制奖补资金收入</t>
    </r>
  </si>
  <si>
    <r>
      <rPr>
        <sz val="11"/>
        <rFont val="Times New Roman"/>
        <charset val="134"/>
      </rPr>
      <t>    </t>
    </r>
    <r>
      <rPr>
        <sz val="10"/>
        <rFont val="宋体"/>
        <charset val="134"/>
      </rPr>
      <t>结算补助收入</t>
    </r>
  </si>
  <si>
    <r>
      <rPr>
        <sz val="11"/>
        <rFont val="Times New Roman"/>
        <charset val="134"/>
      </rPr>
      <t>    </t>
    </r>
    <r>
      <rPr>
        <sz val="10"/>
        <rFont val="宋体"/>
        <charset val="134"/>
      </rPr>
      <t>基层公检法司转移支付收入</t>
    </r>
  </si>
  <si>
    <r>
      <rPr>
        <sz val="11"/>
        <rFont val="Times New Roman"/>
        <charset val="134"/>
      </rPr>
      <t>    </t>
    </r>
    <r>
      <rPr>
        <sz val="10"/>
        <rFont val="宋体"/>
        <charset val="134"/>
      </rPr>
      <t>城乡义务教育转移支付收入</t>
    </r>
  </si>
  <si>
    <r>
      <rPr>
        <sz val="11"/>
        <rFont val="Times New Roman"/>
        <charset val="134"/>
      </rPr>
      <t>    </t>
    </r>
    <r>
      <rPr>
        <sz val="10"/>
        <rFont val="宋体"/>
        <charset val="134"/>
      </rPr>
      <t>基本养老金转移支付收入</t>
    </r>
  </si>
  <si>
    <r>
      <rPr>
        <sz val="11"/>
        <rFont val="Times New Roman"/>
        <charset val="134"/>
      </rPr>
      <t>    </t>
    </r>
    <r>
      <rPr>
        <sz val="10"/>
        <rFont val="宋体"/>
        <charset val="134"/>
      </rPr>
      <t>产粮大县奖励资金收入</t>
    </r>
  </si>
  <si>
    <r>
      <rPr>
        <sz val="11"/>
        <rFont val="Times New Roman"/>
        <charset val="134"/>
      </rPr>
      <t>    </t>
    </r>
    <r>
      <rPr>
        <sz val="10"/>
        <rFont val="宋体"/>
        <charset val="134"/>
      </rPr>
      <t>重点生态功能区转移支付收入</t>
    </r>
  </si>
  <si>
    <r>
      <rPr>
        <sz val="11"/>
        <rFont val="Times New Roman"/>
        <charset val="134"/>
      </rPr>
      <t>    </t>
    </r>
    <r>
      <rPr>
        <sz val="10"/>
        <rFont val="宋体"/>
        <charset val="134"/>
      </rPr>
      <t>固定数额补助收入</t>
    </r>
  </si>
  <si>
    <r>
      <rPr>
        <sz val="11"/>
        <rFont val="Times New Roman"/>
        <charset val="134"/>
      </rPr>
      <t xml:space="preserve">    </t>
    </r>
    <r>
      <rPr>
        <sz val="10"/>
        <rFont val="宋体"/>
        <charset val="134"/>
      </rPr>
      <t>革命老区转移支付收入</t>
    </r>
  </si>
  <si>
    <t xml:space="preserve">1100229  </t>
  </si>
  <si>
    <r>
      <rPr>
        <sz val="11"/>
        <rFont val="Times New Roman"/>
        <charset val="134"/>
      </rPr>
      <t xml:space="preserve">    </t>
    </r>
    <r>
      <rPr>
        <sz val="10"/>
        <rFont val="宋体"/>
        <charset val="134"/>
      </rPr>
      <t>民族地区转移支付收入</t>
    </r>
  </si>
  <si>
    <r>
      <rPr>
        <sz val="11"/>
        <rFont val="Times New Roman"/>
        <charset val="134"/>
      </rPr>
      <t>    </t>
    </r>
    <r>
      <rPr>
        <sz val="10"/>
        <rFont val="宋体"/>
        <charset val="134"/>
      </rPr>
      <t>一般公共服务共同财政事权转移支付收入</t>
    </r>
  </si>
  <si>
    <r>
      <rPr>
        <sz val="11"/>
        <rFont val="Times New Roman"/>
        <charset val="134"/>
      </rPr>
      <t xml:space="preserve">    </t>
    </r>
    <r>
      <rPr>
        <sz val="10"/>
        <rFont val="宋体"/>
        <charset val="134"/>
      </rPr>
      <t>外交共同财政事权转移支付收入</t>
    </r>
  </si>
  <si>
    <r>
      <rPr>
        <sz val="11"/>
        <rFont val="Times New Roman"/>
        <charset val="134"/>
      </rPr>
      <t xml:space="preserve">    </t>
    </r>
    <r>
      <rPr>
        <sz val="10"/>
        <rFont val="宋体"/>
        <charset val="134"/>
      </rPr>
      <t>国防支出共同财政事权转移支付收入</t>
    </r>
  </si>
  <si>
    <r>
      <rPr>
        <sz val="11"/>
        <rFont val="Times New Roman"/>
        <charset val="134"/>
      </rPr>
      <t>    </t>
    </r>
    <r>
      <rPr>
        <sz val="10"/>
        <rFont val="宋体"/>
        <charset val="134"/>
      </rPr>
      <t>公共安全共同财政事权转移支付收入</t>
    </r>
  </si>
  <si>
    <r>
      <rPr>
        <sz val="11"/>
        <rFont val="Times New Roman"/>
        <charset val="134"/>
      </rPr>
      <t>    </t>
    </r>
    <r>
      <rPr>
        <sz val="10"/>
        <rFont val="宋体"/>
        <charset val="134"/>
      </rPr>
      <t>教育共同财政事权转移支付收入</t>
    </r>
  </si>
  <si>
    <r>
      <rPr>
        <sz val="11"/>
        <rFont val="Times New Roman"/>
        <charset val="134"/>
      </rPr>
      <t>    </t>
    </r>
    <r>
      <rPr>
        <sz val="10"/>
        <rFont val="宋体"/>
        <charset val="134"/>
      </rPr>
      <t>科学技术共同财政事权转移支付收入</t>
    </r>
  </si>
  <si>
    <r>
      <rPr>
        <sz val="11"/>
        <rFont val="Times New Roman"/>
        <charset val="134"/>
      </rPr>
      <t>    </t>
    </r>
    <r>
      <rPr>
        <sz val="10"/>
        <rFont val="宋体"/>
        <charset val="134"/>
      </rPr>
      <t>文化旅游体育与传媒共同财政事权转移支付收入</t>
    </r>
  </si>
  <si>
    <r>
      <rPr>
        <sz val="11"/>
        <rFont val="Times New Roman"/>
        <charset val="134"/>
      </rPr>
      <t>    </t>
    </r>
    <r>
      <rPr>
        <sz val="10"/>
        <rFont val="宋体"/>
        <charset val="134"/>
      </rPr>
      <t>社会保障和就业共同财政事权转移支付收入</t>
    </r>
  </si>
  <si>
    <r>
      <rPr>
        <sz val="11"/>
        <rFont val="Times New Roman"/>
        <charset val="134"/>
      </rPr>
      <t>    </t>
    </r>
    <r>
      <rPr>
        <sz val="10"/>
        <rFont val="宋体"/>
        <charset val="134"/>
      </rPr>
      <t>卫生健康共同财政事权转移支付收入</t>
    </r>
  </si>
  <si>
    <r>
      <rPr>
        <sz val="11"/>
        <rFont val="Times New Roman"/>
        <charset val="134"/>
      </rPr>
      <t>    </t>
    </r>
    <r>
      <rPr>
        <sz val="10"/>
        <rFont val="宋体"/>
        <charset val="134"/>
      </rPr>
      <t>节能环保</t>
    </r>
    <r>
      <rPr>
        <sz val="11"/>
        <rFont val="Times New Roman"/>
        <charset val="134"/>
      </rPr>
      <t> </t>
    </r>
    <r>
      <rPr>
        <sz val="10"/>
        <rFont val="宋体"/>
        <charset val="134"/>
      </rPr>
      <t>共同财政事权转移支付收入</t>
    </r>
  </si>
  <si>
    <r>
      <rPr>
        <sz val="11"/>
        <rFont val="Times New Roman"/>
        <charset val="134"/>
      </rPr>
      <t>    </t>
    </r>
    <r>
      <rPr>
        <sz val="10"/>
        <rFont val="宋体"/>
        <charset val="134"/>
      </rPr>
      <t>城乡社区共同财政事权转移支付收入</t>
    </r>
  </si>
  <si>
    <r>
      <rPr>
        <sz val="11"/>
        <rFont val="Times New Roman"/>
        <charset val="134"/>
      </rPr>
      <t>    </t>
    </r>
    <r>
      <rPr>
        <sz val="10"/>
        <rFont val="宋体"/>
        <charset val="134"/>
      </rPr>
      <t>农林水</t>
    </r>
    <r>
      <rPr>
        <sz val="11"/>
        <rFont val="Times New Roman"/>
        <charset val="134"/>
      </rPr>
      <t> </t>
    </r>
    <r>
      <rPr>
        <sz val="10"/>
        <rFont val="宋体"/>
        <charset val="134"/>
      </rPr>
      <t>共同财政事权转移支付收入</t>
    </r>
  </si>
  <si>
    <r>
      <rPr>
        <sz val="11"/>
        <rFont val="Times New Roman"/>
        <charset val="134"/>
      </rPr>
      <t>    </t>
    </r>
    <r>
      <rPr>
        <sz val="10"/>
        <rFont val="宋体"/>
        <charset val="134"/>
      </rPr>
      <t>交通运输</t>
    </r>
    <r>
      <rPr>
        <sz val="11"/>
        <rFont val="Times New Roman"/>
        <charset val="134"/>
      </rPr>
      <t> </t>
    </r>
    <r>
      <rPr>
        <sz val="10"/>
        <rFont val="宋体"/>
        <charset val="134"/>
      </rPr>
      <t>共同财政事权转移支付收入</t>
    </r>
  </si>
  <si>
    <r>
      <rPr>
        <sz val="11"/>
        <rFont val="Times New Roman"/>
        <charset val="134"/>
      </rPr>
      <t>    </t>
    </r>
    <r>
      <rPr>
        <sz val="10"/>
        <rFont val="宋体"/>
        <charset val="134"/>
      </rPr>
      <t>资源勘探工业信息等共同财政事权转移支付收入</t>
    </r>
  </si>
  <si>
    <r>
      <rPr>
        <sz val="11"/>
        <rFont val="Times New Roman"/>
        <charset val="134"/>
      </rPr>
      <t>    </t>
    </r>
    <r>
      <rPr>
        <sz val="10"/>
        <rFont val="宋体"/>
        <charset val="134"/>
      </rPr>
      <t>商业服务业等</t>
    </r>
    <r>
      <rPr>
        <sz val="11"/>
        <rFont val="Times New Roman"/>
        <charset val="134"/>
      </rPr>
      <t> </t>
    </r>
    <r>
      <rPr>
        <sz val="10"/>
        <rFont val="宋体"/>
        <charset val="134"/>
      </rPr>
      <t>共同财政事权转移支付收入</t>
    </r>
  </si>
  <si>
    <r>
      <rPr>
        <sz val="11"/>
        <rFont val="Times New Roman"/>
        <charset val="134"/>
      </rPr>
      <t>    </t>
    </r>
    <r>
      <rPr>
        <sz val="10"/>
        <rFont val="宋体"/>
        <charset val="134"/>
      </rPr>
      <t>金融共同财政事权转移支付收入</t>
    </r>
  </si>
  <si>
    <r>
      <rPr>
        <sz val="11"/>
        <rFont val="Times New Roman"/>
        <charset val="134"/>
      </rPr>
      <t>    </t>
    </r>
    <r>
      <rPr>
        <sz val="10"/>
        <rFont val="宋体"/>
        <charset val="134"/>
      </rPr>
      <t>自然资源海洋气象等共同财政事权转移支付收入</t>
    </r>
  </si>
  <si>
    <r>
      <rPr>
        <sz val="11"/>
        <rFont val="Times New Roman"/>
        <charset val="134"/>
      </rPr>
      <t>    </t>
    </r>
    <r>
      <rPr>
        <sz val="10"/>
        <rFont val="宋体"/>
        <charset val="134"/>
      </rPr>
      <t>住房保障共同财政事权转移支付收入</t>
    </r>
  </si>
  <si>
    <r>
      <rPr>
        <sz val="11"/>
        <rFont val="Times New Roman"/>
        <charset val="134"/>
      </rPr>
      <t>    </t>
    </r>
    <r>
      <rPr>
        <sz val="10"/>
        <rFont val="宋体"/>
        <charset val="134"/>
      </rPr>
      <t>粮油物资储备共同财政事权转移支付收入</t>
    </r>
  </si>
  <si>
    <r>
      <rPr>
        <sz val="11"/>
        <rFont val="Times New Roman"/>
        <charset val="134"/>
      </rPr>
      <t xml:space="preserve">    </t>
    </r>
    <r>
      <rPr>
        <sz val="10"/>
        <rFont val="宋体"/>
        <charset val="134"/>
      </rPr>
      <t>灾害防治及应急管理共同财政事权转移支付收入</t>
    </r>
  </si>
  <si>
    <r>
      <rPr>
        <sz val="11"/>
        <rFont val="Times New Roman"/>
        <charset val="134"/>
      </rPr>
      <t>    </t>
    </r>
    <r>
      <rPr>
        <sz val="10"/>
        <rFont val="宋体"/>
        <charset val="134"/>
      </rPr>
      <t>其他共同财政事权转移支付收入</t>
    </r>
  </si>
  <si>
    <r>
      <rPr>
        <sz val="11"/>
        <rFont val="Times New Roman"/>
        <charset val="134"/>
      </rPr>
      <t xml:space="preserve">   </t>
    </r>
    <r>
      <rPr>
        <sz val="10"/>
        <rFont val="宋体"/>
        <charset val="134"/>
      </rPr>
      <t>其他一般性转移支付收入</t>
    </r>
  </si>
  <si>
    <r>
      <rPr>
        <sz val="11"/>
        <rFont val="Times New Roman"/>
        <charset val="134"/>
      </rPr>
      <t>    </t>
    </r>
    <r>
      <rPr>
        <sz val="10"/>
        <rFont val="宋体"/>
        <charset val="134"/>
      </rPr>
      <t>一般公共服务</t>
    </r>
    <r>
      <rPr>
        <sz val="11"/>
        <rFont val="Times New Roman"/>
        <charset val="134"/>
      </rPr>
      <t> </t>
    </r>
  </si>
  <si>
    <r>
      <rPr>
        <sz val="11"/>
        <rFont val="Times New Roman"/>
        <charset val="134"/>
      </rPr>
      <t xml:space="preserve">    </t>
    </r>
    <r>
      <rPr>
        <sz val="10"/>
        <rFont val="宋体"/>
        <charset val="134"/>
      </rPr>
      <t>外交</t>
    </r>
  </si>
  <si>
    <r>
      <rPr>
        <sz val="11"/>
        <rFont val="Times New Roman"/>
        <charset val="134"/>
      </rPr>
      <t xml:space="preserve">    </t>
    </r>
    <r>
      <rPr>
        <sz val="10"/>
        <rFont val="宋体"/>
        <charset val="134"/>
      </rPr>
      <t>国防支出</t>
    </r>
  </si>
  <si>
    <r>
      <rPr>
        <sz val="11"/>
        <rFont val="Times New Roman"/>
        <charset val="134"/>
      </rPr>
      <t>    </t>
    </r>
    <r>
      <rPr>
        <sz val="10"/>
        <rFont val="宋体"/>
        <charset val="134"/>
      </rPr>
      <t>公共安全</t>
    </r>
  </si>
  <si>
    <r>
      <rPr>
        <sz val="11"/>
        <rFont val="Times New Roman"/>
        <charset val="134"/>
      </rPr>
      <t>    </t>
    </r>
    <r>
      <rPr>
        <sz val="10"/>
        <rFont val="宋体"/>
        <charset val="134"/>
      </rPr>
      <t>教育</t>
    </r>
  </si>
  <si>
    <r>
      <rPr>
        <sz val="11"/>
        <rFont val="Times New Roman"/>
        <charset val="134"/>
      </rPr>
      <t>    </t>
    </r>
    <r>
      <rPr>
        <sz val="10"/>
        <rFont val="宋体"/>
        <charset val="134"/>
      </rPr>
      <t>科学技术</t>
    </r>
  </si>
  <si>
    <r>
      <rPr>
        <sz val="11"/>
        <rFont val="Times New Roman"/>
        <charset val="134"/>
      </rPr>
      <t>    </t>
    </r>
    <r>
      <rPr>
        <sz val="10"/>
        <rFont val="宋体"/>
        <charset val="134"/>
      </rPr>
      <t>文化旅游体育与传媒</t>
    </r>
  </si>
  <si>
    <r>
      <rPr>
        <sz val="11"/>
        <rFont val="Times New Roman"/>
        <charset val="134"/>
      </rPr>
      <t>    </t>
    </r>
    <r>
      <rPr>
        <sz val="10"/>
        <rFont val="宋体"/>
        <charset val="134"/>
      </rPr>
      <t>社会保障和就业</t>
    </r>
  </si>
  <si>
    <r>
      <rPr>
        <sz val="11"/>
        <rFont val="Times New Roman"/>
        <charset val="134"/>
      </rPr>
      <t>    </t>
    </r>
    <r>
      <rPr>
        <sz val="10"/>
        <rFont val="宋体"/>
        <charset val="134"/>
      </rPr>
      <t>卫生健康</t>
    </r>
  </si>
  <si>
    <r>
      <rPr>
        <sz val="11"/>
        <rFont val="Times New Roman"/>
        <charset val="134"/>
      </rPr>
      <t>    </t>
    </r>
    <r>
      <rPr>
        <sz val="10"/>
        <rFont val="宋体"/>
        <charset val="134"/>
      </rPr>
      <t>节能环保</t>
    </r>
    <r>
      <rPr>
        <sz val="11"/>
        <rFont val="Times New Roman"/>
        <charset val="134"/>
      </rPr>
      <t> </t>
    </r>
  </si>
  <si>
    <r>
      <rPr>
        <sz val="11"/>
        <rFont val="Times New Roman"/>
        <charset val="134"/>
      </rPr>
      <t>    </t>
    </r>
    <r>
      <rPr>
        <sz val="10"/>
        <rFont val="宋体"/>
        <charset val="134"/>
      </rPr>
      <t>城乡社区</t>
    </r>
  </si>
  <si>
    <r>
      <rPr>
        <sz val="11"/>
        <rFont val="Times New Roman"/>
        <charset val="134"/>
      </rPr>
      <t>    </t>
    </r>
    <r>
      <rPr>
        <sz val="10"/>
        <rFont val="宋体"/>
        <charset val="134"/>
      </rPr>
      <t>农林水</t>
    </r>
    <r>
      <rPr>
        <sz val="11"/>
        <rFont val="Times New Roman"/>
        <charset val="134"/>
      </rPr>
      <t> </t>
    </r>
  </si>
  <si>
    <r>
      <rPr>
        <sz val="11"/>
        <rFont val="Times New Roman"/>
        <charset val="134"/>
      </rPr>
      <t>    </t>
    </r>
    <r>
      <rPr>
        <sz val="10"/>
        <rFont val="宋体"/>
        <charset val="134"/>
      </rPr>
      <t>交通运输</t>
    </r>
    <r>
      <rPr>
        <sz val="11"/>
        <rFont val="Times New Roman"/>
        <charset val="134"/>
      </rPr>
      <t> </t>
    </r>
  </si>
  <si>
    <r>
      <rPr>
        <sz val="11"/>
        <rFont val="Times New Roman"/>
        <charset val="134"/>
      </rPr>
      <t>    </t>
    </r>
    <r>
      <rPr>
        <sz val="10"/>
        <rFont val="宋体"/>
        <charset val="134"/>
      </rPr>
      <t>资源勘探工业信息等</t>
    </r>
  </si>
  <si>
    <r>
      <rPr>
        <sz val="11"/>
        <rFont val="Times New Roman"/>
        <charset val="134"/>
      </rPr>
      <t>    </t>
    </r>
    <r>
      <rPr>
        <sz val="10"/>
        <rFont val="宋体"/>
        <charset val="134"/>
      </rPr>
      <t>商业服务业等</t>
    </r>
    <r>
      <rPr>
        <sz val="11"/>
        <rFont val="Times New Roman"/>
        <charset val="134"/>
      </rPr>
      <t> </t>
    </r>
  </si>
  <si>
    <r>
      <rPr>
        <sz val="11"/>
        <rFont val="Times New Roman"/>
        <charset val="134"/>
      </rPr>
      <t>    </t>
    </r>
    <r>
      <rPr>
        <sz val="10"/>
        <rFont val="宋体"/>
        <charset val="134"/>
      </rPr>
      <t>金融</t>
    </r>
  </si>
  <si>
    <r>
      <rPr>
        <sz val="11"/>
        <rFont val="Times New Roman"/>
        <charset val="134"/>
      </rPr>
      <t>    </t>
    </r>
    <r>
      <rPr>
        <sz val="10"/>
        <rFont val="宋体"/>
        <charset val="134"/>
      </rPr>
      <t>自然资源海洋气象等</t>
    </r>
  </si>
  <si>
    <r>
      <rPr>
        <sz val="11"/>
        <rFont val="Times New Roman"/>
        <charset val="134"/>
      </rPr>
      <t>    </t>
    </r>
    <r>
      <rPr>
        <sz val="10"/>
        <rFont val="宋体"/>
        <charset val="134"/>
      </rPr>
      <t>住房保障</t>
    </r>
  </si>
  <si>
    <r>
      <rPr>
        <sz val="11"/>
        <rFont val="Times New Roman"/>
        <charset val="134"/>
      </rPr>
      <t>    </t>
    </r>
    <r>
      <rPr>
        <sz val="10"/>
        <rFont val="宋体"/>
        <charset val="134"/>
      </rPr>
      <t>粮油物资储备</t>
    </r>
  </si>
  <si>
    <r>
      <rPr>
        <sz val="11"/>
        <rFont val="Times New Roman"/>
        <charset val="134"/>
      </rPr>
      <t xml:space="preserve">    </t>
    </r>
    <r>
      <rPr>
        <sz val="10"/>
        <rFont val="宋体"/>
        <charset val="134"/>
      </rPr>
      <t>灾害防治及应急管理</t>
    </r>
  </si>
  <si>
    <r>
      <rPr>
        <sz val="11"/>
        <rFont val="Times New Roman"/>
        <charset val="134"/>
      </rPr>
      <t>    </t>
    </r>
    <r>
      <rPr>
        <sz val="10"/>
        <rFont val="宋体"/>
        <charset val="134"/>
      </rPr>
      <t>其他收入</t>
    </r>
  </si>
  <si>
    <r>
      <rPr>
        <sz val="11"/>
        <rFont val="Times New Roman"/>
        <charset val="134"/>
      </rPr>
      <t>  </t>
    </r>
    <r>
      <rPr>
        <sz val="10"/>
        <rFont val="宋体"/>
        <charset val="134"/>
      </rPr>
      <t>（四）下级上解收入</t>
    </r>
  </si>
  <si>
    <r>
      <rPr>
        <sz val="11"/>
        <rFont val="Times New Roman"/>
        <charset val="134"/>
      </rPr>
      <t>    </t>
    </r>
    <r>
      <rPr>
        <sz val="10"/>
        <rFont val="宋体"/>
        <charset val="134"/>
      </rPr>
      <t>体制上解收入</t>
    </r>
  </si>
  <si>
    <r>
      <rPr>
        <sz val="11"/>
        <rFont val="Times New Roman"/>
        <charset val="134"/>
      </rPr>
      <t>    </t>
    </r>
    <r>
      <rPr>
        <sz val="10"/>
        <rFont val="宋体"/>
        <charset val="134"/>
      </rPr>
      <t>专项上解收入</t>
    </r>
  </si>
  <si>
    <r>
      <rPr>
        <sz val="11"/>
        <rFont val="Times New Roman"/>
        <charset val="134"/>
      </rPr>
      <t>  </t>
    </r>
    <r>
      <rPr>
        <sz val="10"/>
        <rFont val="宋体"/>
        <charset val="134"/>
      </rPr>
      <t>（五）上年结转收入</t>
    </r>
  </si>
  <si>
    <r>
      <rPr>
        <sz val="11"/>
        <rFont val="Times New Roman"/>
        <charset val="134"/>
      </rPr>
      <t>    </t>
    </r>
    <r>
      <rPr>
        <sz val="10"/>
        <rFont val="宋体"/>
        <charset val="134"/>
      </rPr>
      <t>上年专项结转</t>
    </r>
  </si>
  <si>
    <r>
      <rPr>
        <sz val="11"/>
        <rFont val="Times New Roman"/>
        <charset val="134"/>
      </rPr>
      <t>  </t>
    </r>
    <r>
      <rPr>
        <sz val="10"/>
        <rFont val="宋体"/>
        <charset val="134"/>
      </rPr>
      <t>（六）调入资金</t>
    </r>
  </si>
  <si>
    <t xml:space="preserve">  调入一般公共预算资金</t>
  </si>
  <si>
    <r>
      <rPr>
        <sz val="11"/>
        <rFont val="Times New Roman"/>
        <charset val="134"/>
      </rPr>
      <t xml:space="preserve">    </t>
    </r>
    <r>
      <rPr>
        <sz val="10"/>
        <rFont val="宋体"/>
        <charset val="134"/>
      </rPr>
      <t>从政府性基金预算调入一般公共预算资金</t>
    </r>
  </si>
  <si>
    <r>
      <rPr>
        <sz val="11"/>
        <rFont val="Times New Roman"/>
        <charset val="134"/>
      </rPr>
      <t xml:space="preserve">    </t>
    </r>
    <r>
      <rPr>
        <sz val="10"/>
        <rFont val="宋体"/>
        <charset val="134"/>
      </rPr>
      <t>从国有资本经营预算调入一般公共预算资金</t>
    </r>
  </si>
  <si>
    <r>
      <rPr>
        <sz val="11"/>
        <rFont val="Times New Roman"/>
        <charset val="134"/>
      </rPr>
      <t xml:space="preserve">    </t>
    </r>
    <r>
      <rPr>
        <sz val="10"/>
        <rFont val="宋体"/>
        <charset val="134"/>
      </rPr>
      <t>从抗疫特别国债调入一般公共预算资金</t>
    </r>
  </si>
  <si>
    <r>
      <rPr>
        <sz val="11"/>
        <rFont val="Times New Roman"/>
        <charset val="134"/>
      </rPr>
      <t xml:space="preserve">    </t>
    </r>
    <r>
      <rPr>
        <sz val="10"/>
        <rFont val="宋体"/>
        <charset val="134"/>
      </rPr>
      <t>从其他资金调入一般公共预算资金</t>
    </r>
  </si>
  <si>
    <r>
      <rPr>
        <sz val="11"/>
        <rFont val="Times New Roman"/>
        <charset val="134"/>
      </rPr>
      <t xml:space="preserve"> </t>
    </r>
    <r>
      <rPr>
        <sz val="10"/>
        <rFont val="宋体"/>
        <charset val="134"/>
      </rPr>
      <t>（七）债务转贷收入</t>
    </r>
  </si>
  <si>
    <r>
      <rPr>
        <sz val="11"/>
        <rFont val="Times New Roman"/>
        <charset val="134"/>
      </rPr>
      <t>    </t>
    </r>
    <r>
      <rPr>
        <sz val="10"/>
        <rFont val="宋体"/>
        <charset val="134"/>
      </rPr>
      <t>地方政府一般债务转贷收入</t>
    </r>
  </si>
  <si>
    <r>
      <rPr>
        <sz val="11"/>
        <rFont val="Times New Roman"/>
        <charset val="134"/>
      </rPr>
      <t>        </t>
    </r>
    <r>
      <rPr>
        <sz val="10"/>
        <rFont val="宋体"/>
        <charset val="134"/>
      </rPr>
      <t>地方政府一般债券转贷收入</t>
    </r>
  </si>
  <si>
    <r>
      <rPr>
        <sz val="11"/>
        <rFont val="Times New Roman"/>
        <charset val="134"/>
      </rPr>
      <t xml:space="preserve">   </t>
    </r>
    <r>
      <rPr>
        <sz val="10"/>
        <rFont val="宋体"/>
        <charset val="134"/>
      </rPr>
      <t>新增债券</t>
    </r>
  </si>
  <si>
    <r>
      <rPr>
        <sz val="11"/>
        <rFont val="Times New Roman"/>
        <charset val="134"/>
      </rPr>
      <t xml:space="preserve">   </t>
    </r>
    <r>
      <rPr>
        <sz val="10"/>
        <rFont val="宋体"/>
        <charset val="134"/>
      </rPr>
      <t>再融资债券</t>
    </r>
  </si>
  <si>
    <r>
      <rPr>
        <sz val="11"/>
        <rFont val="Times New Roman"/>
        <charset val="134"/>
      </rPr>
      <t>        </t>
    </r>
    <r>
      <rPr>
        <sz val="10"/>
        <rFont val="宋体"/>
        <charset val="134"/>
      </rPr>
      <t>地方政府向国际组织借款转贷收入</t>
    </r>
  </si>
  <si>
    <t>（八）动用预算稳定调节基金</t>
  </si>
  <si>
    <r>
      <rPr>
        <sz val="12"/>
        <rFont val="黑体"/>
        <charset val="134"/>
      </rPr>
      <t>附表</t>
    </r>
    <r>
      <rPr>
        <sz val="12"/>
        <rFont val="Times New Roman"/>
        <charset val="134"/>
      </rPr>
      <t>4</t>
    </r>
  </si>
  <si>
    <r>
      <rPr>
        <sz val="20"/>
        <rFont val="方正大标宋简体"/>
        <charset val="134"/>
      </rPr>
      <t>市本级</t>
    </r>
    <r>
      <rPr>
        <sz val="20"/>
        <rFont val="Times New Roman"/>
        <charset val="134"/>
      </rPr>
      <t>2020</t>
    </r>
    <r>
      <rPr>
        <sz val="20"/>
        <rFont val="方正大标宋简体"/>
        <charset val="134"/>
      </rPr>
      <t>年一般公共预算支出执行情况表</t>
    </r>
  </si>
  <si>
    <r>
      <rPr>
        <sz val="12"/>
        <rFont val="宋体"/>
        <charset val="134"/>
      </rPr>
      <t>单位：万元</t>
    </r>
  </si>
  <si>
    <t>本级支出合计</t>
  </si>
  <si>
    <t>一般公共服务支出</t>
  </si>
  <si>
    <r>
      <rPr>
        <sz val="11"/>
        <rFont val="Times New Roman"/>
        <charset val="134"/>
      </rPr>
      <t xml:space="preserve">  </t>
    </r>
    <r>
      <rPr>
        <sz val="10"/>
        <rFont val="宋体"/>
        <charset val="134"/>
      </rPr>
      <t>人大事务</t>
    </r>
  </si>
  <si>
    <r>
      <rPr>
        <sz val="11"/>
        <rFont val="Times New Roman"/>
        <charset val="134"/>
      </rPr>
      <t xml:space="preserve">    </t>
    </r>
    <r>
      <rPr>
        <sz val="10"/>
        <rFont val="宋体"/>
        <charset val="134"/>
      </rPr>
      <t>行政运行</t>
    </r>
  </si>
  <si>
    <r>
      <rPr>
        <sz val="11"/>
        <rFont val="Times New Roman"/>
        <charset val="134"/>
      </rPr>
      <t xml:space="preserve">    </t>
    </r>
    <r>
      <rPr>
        <sz val="10"/>
        <rFont val="宋体"/>
        <charset val="134"/>
      </rPr>
      <t>一般行政管理事务</t>
    </r>
  </si>
  <si>
    <r>
      <rPr>
        <sz val="11"/>
        <rFont val="Times New Roman"/>
        <charset val="134"/>
      </rPr>
      <t xml:space="preserve">    </t>
    </r>
    <r>
      <rPr>
        <sz val="10"/>
        <rFont val="宋体"/>
        <charset val="134"/>
      </rPr>
      <t>人大会议</t>
    </r>
  </si>
  <si>
    <r>
      <rPr>
        <sz val="11"/>
        <rFont val="Times New Roman"/>
        <charset val="134"/>
      </rPr>
      <t xml:space="preserve">    </t>
    </r>
    <r>
      <rPr>
        <sz val="10"/>
        <rFont val="宋体"/>
        <charset val="134"/>
      </rPr>
      <t>代表工作</t>
    </r>
  </si>
  <si>
    <r>
      <rPr>
        <sz val="11"/>
        <rFont val="Times New Roman"/>
        <charset val="134"/>
      </rPr>
      <t xml:space="preserve">  </t>
    </r>
    <r>
      <rPr>
        <sz val="10"/>
        <rFont val="宋体"/>
        <charset val="134"/>
      </rPr>
      <t>政协事务</t>
    </r>
  </si>
  <si>
    <r>
      <rPr>
        <sz val="11"/>
        <rFont val="Times New Roman"/>
        <charset val="134"/>
      </rPr>
      <t xml:space="preserve">    </t>
    </r>
    <r>
      <rPr>
        <sz val="10"/>
        <rFont val="宋体"/>
        <charset val="134"/>
      </rPr>
      <t>机关服务</t>
    </r>
  </si>
  <si>
    <r>
      <rPr>
        <sz val="11"/>
        <rFont val="Times New Roman"/>
        <charset val="134"/>
      </rPr>
      <t xml:space="preserve">    </t>
    </r>
    <r>
      <rPr>
        <sz val="10"/>
        <rFont val="宋体"/>
        <charset val="134"/>
      </rPr>
      <t>政协会议</t>
    </r>
  </si>
  <si>
    <r>
      <rPr>
        <sz val="11"/>
        <rFont val="Times New Roman"/>
        <charset val="134"/>
      </rPr>
      <t xml:space="preserve">    </t>
    </r>
    <r>
      <rPr>
        <sz val="10"/>
        <rFont val="宋体"/>
        <charset val="134"/>
      </rPr>
      <t>委员视察</t>
    </r>
  </si>
  <si>
    <r>
      <rPr>
        <sz val="11"/>
        <rFont val="Times New Roman"/>
        <charset val="134"/>
      </rPr>
      <t xml:space="preserve">    </t>
    </r>
    <r>
      <rPr>
        <sz val="10"/>
        <rFont val="宋体"/>
        <charset val="134"/>
      </rPr>
      <t>参政议政</t>
    </r>
  </si>
  <si>
    <r>
      <rPr>
        <sz val="11"/>
        <rFont val="Times New Roman"/>
        <charset val="134"/>
      </rPr>
      <t xml:space="preserve">    </t>
    </r>
    <r>
      <rPr>
        <sz val="10"/>
        <rFont val="宋体"/>
        <charset val="134"/>
      </rPr>
      <t>其他政协事务支出</t>
    </r>
  </si>
  <si>
    <r>
      <rPr>
        <sz val="11"/>
        <rFont val="Times New Roman"/>
        <charset val="134"/>
      </rPr>
      <t xml:space="preserve">  </t>
    </r>
    <r>
      <rPr>
        <sz val="10"/>
        <rFont val="宋体"/>
        <charset val="134"/>
      </rPr>
      <t>政府办公厅（室）及相关机构事务</t>
    </r>
  </si>
  <si>
    <r>
      <rPr>
        <sz val="11"/>
        <rFont val="Times New Roman"/>
        <charset val="134"/>
      </rPr>
      <t xml:space="preserve">    </t>
    </r>
    <r>
      <rPr>
        <sz val="10"/>
        <rFont val="宋体"/>
        <charset val="134"/>
      </rPr>
      <t>专项业务活动</t>
    </r>
  </si>
  <si>
    <r>
      <rPr>
        <sz val="11"/>
        <rFont val="Times New Roman"/>
        <charset val="134"/>
      </rPr>
      <t xml:space="preserve">    </t>
    </r>
    <r>
      <rPr>
        <sz val="10"/>
        <rFont val="宋体"/>
        <charset val="134"/>
      </rPr>
      <t>政务公开审批</t>
    </r>
  </si>
  <si>
    <r>
      <rPr>
        <sz val="11"/>
        <rFont val="Times New Roman"/>
        <charset val="134"/>
      </rPr>
      <t xml:space="preserve">    </t>
    </r>
    <r>
      <rPr>
        <sz val="10"/>
        <rFont val="宋体"/>
        <charset val="134"/>
      </rPr>
      <t>信访事务</t>
    </r>
  </si>
  <si>
    <r>
      <rPr>
        <sz val="11"/>
        <rFont val="Times New Roman"/>
        <charset val="134"/>
      </rPr>
      <t xml:space="preserve">    </t>
    </r>
    <r>
      <rPr>
        <sz val="10"/>
        <rFont val="宋体"/>
        <charset val="134"/>
      </rPr>
      <t>事业运行</t>
    </r>
  </si>
  <si>
    <r>
      <rPr>
        <sz val="11"/>
        <rFont val="Times New Roman"/>
        <charset val="134"/>
      </rPr>
      <t xml:space="preserve">    </t>
    </r>
    <r>
      <rPr>
        <sz val="10"/>
        <rFont val="宋体"/>
        <charset val="134"/>
      </rPr>
      <t>其他政府办公厅（室）及相关机构事务支出</t>
    </r>
  </si>
  <si>
    <r>
      <rPr>
        <sz val="11"/>
        <rFont val="Times New Roman"/>
        <charset val="134"/>
      </rPr>
      <t xml:space="preserve">  </t>
    </r>
    <r>
      <rPr>
        <sz val="10"/>
        <rFont val="宋体"/>
        <charset val="134"/>
      </rPr>
      <t>发展与改革事务</t>
    </r>
  </si>
  <si>
    <r>
      <rPr>
        <sz val="11"/>
        <rFont val="Times New Roman"/>
        <charset val="134"/>
      </rPr>
      <t xml:space="preserve">    </t>
    </r>
    <r>
      <rPr>
        <sz val="10"/>
        <rFont val="宋体"/>
        <charset val="134"/>
      </rPr>
      <t>战略规划与实施</t>
    </r>
  </si>
  <si>
    <r>
      <rPr>
        <sz val="11"/>
        <rFont val="Times New Roman"/>
        <charset val="134"/>
      </rPr>
      <t xml:space="preserve">    </t>
    </r>
    <r>
      <rPr>
        <sz val="10"/>
        <rFont val="宋体"/>
        <charset val="134"/>
      </rPr>
      <t>社会事业发展规划</t>
    </r>
  </si>
  <si>
    <r>
      <rPr>
        <sz val="11"/>
        <rFont val="Times New Roman"/>
        <charset val="134"/>
      </rPr>
      <t xml:space="preserve">    </t>
    </r>
    <r>
      <rPr>
        <sz val="10"/>
        <rFont val="宋体"/>
        <charset val="134"/>
      </rPr>
      <t>物价管理</t>
    </r>
  </si>
  <si>
    <r>
      <rPr>
        <sz val="11"/>
        <rFont val="Times New Roman"/>
        <charset val="134"/>
      </rPr>
      <t xml:space="preserve">    </t>
    </r>
    <r>
      <rPr>
        <sz val="10"/>
        <rFont val="宋体"/>
        <charset val="134"/>
      </rPr>
      <t>其他发展与改革事务支出</t>
    </r>
  </si>
  <si>
    <r>
      <rPr>
        <sz val="11"/>
        <rFont val="Times New Roman"/>
        <charset val="134"/>
      </rPr>
      <t xml:space="preserve">  </t>
    </r>
    <r>
      <rPr>
        <sz val="10"/>
        <rFont val="宋体"/>
        <charset val="134"/>
      </rPr>
      <t>统计信息事务</t>
    </r>
  </si>
  <si>
    <r>
      <rPr>
        <sz val="11"/>
        <rFont val="Times New Roman"/>
        <charset val="134"/>
      </rPr>
      <t xml:space="preserve">    </t>
    </r>
    <r>
      <rPr>
        <sz val="10"/>
        <rFont val="宋体"/>
        <charset val="134"/>
      </rPr>
      <t>专项统计业务</t>
    </r>
  </si>
  <si>
    <r>
      <rPr>
        <sz val="11"/>
        <rFont val="Times New Roman"/>
        <charset val="134"/>
      </rPr>
      <t xml:space="preserve">    </t>
    </r>
    <r>
      <rPr>
        <sz val="10"/>
        <rFont val="宋体"/>
        <charset val="134"/>
      </rPr>
      <t>专项普查活动</t>
    </r>
  </si>
  <si>
    <r>
      <rPr>
        <sz val="11"/>
        <rFont val="Times New Roman"/>
        <charset val="134"/>
      </rPr>
      <t xml:space="preserve">    </t>
    </r>
    <r>
      <rPr>
        <sz val="10"/>
        <rFont val="宋体"/>
        <charset val="134"/>
      </rPr>
      <t>统计抽样调查</t>
    </r>
  </si>
  <si>
    <r>
      <rPr>
        <sz val="11"/>
        <rFont val="Times New Roman"/>
        <charset val="134"/>
      </rPr>
      <t xml:space="preserve">  </t>
    </r>
    <r>
      <rPr>
        <sz val="10"/>
        <rFont val="宋体"/>
        <charset val="134"/>
      </rPr>
      <t>财政事务</t>
    </r>
  </si>
  <si>
    <r>
      <rPr>
        <sz val="11"/>
        <rFont val="Times New Roman"/>
        <charset val="134"/>
      </rPr>
      <t xml:space="preserve">    </t>
    </r>
    <r>
      <rPr>
        <sz val="10"/>
        <rFont val="宋体"/>
        <charset val="134"/>
      </rPr>
      <t>预算改革业务</t>
    </r>
  </si>
  <si>
    <r>
      <rPr>
        <sz val="11"/>
        <rFont val="Times New Roman"/>
        <charset val="134"/>
      </rPr>
      <t xml:space="preserve">    </t>
    </r>
    <r>
      <rPr>
        <sz val="10"/>
        <rFont val="宋体"/>
        <charset val="134"/>
      </rPr>
      <t>财政国库业务</t>
    </r>
  </si>
  <si>
    <r>
      <rPr>
        <sz val="11"/>
        <rFont val="Times New Roman"/>
        <charset val="134"/>
      </rPr>
      <t xml:space="preserve">    </t>
    </r>
    <r>
      <rPr>
        <sz val="10"/>
        <rFont val="宋体"/>
        <charset val="134"/>
      </rPr>
      <t>信息化建设</t>
    </r>
  </si>
  <si>
    <r>
      <rPr>
        <sz val="11"/>
        <rFont val="Times New Roman"/>
        <charset val="134"/>
      </rPr>
      <t xml:space="preserve">    </t>
    </r>
    <r>
      <rPr>
        <sz val="10"/>
        <rFont val="宋体"/>
        <charset val="134"/>
      </rPr>
      <t>财政委托业务支出</t>
    </r>
  </si>
  <si>
    <r>
      <rPr>
        <sz val="11"/>
        <rFont val="Times New Roman"/>
        <charset val="134"/>
      </rPr>
      <t xml:space="preserve">    </t>
    </r>
    <r>
      <rPr>
        <sz val="10"/>
        <rFont val="宋体"/>
        <charset val="134"/>
      </rPr>
      <t>其他财政事务支出</t>
    </r>
  </si>
  <si>
    <r>
      <rPr>
        <sz val="11"/>
        <rFont val="Times New Roman"/>
        <charset val="134"/>
      </rPr>
      <t xml:space="preserve">  </t>
    </r>
    <r>
      <rPr>
        <sz val="10"/>
        <rFont val="宋体"/>
        <charset val="134"/>
      </rPr>
      <t>税收事务</t>
    </r>
  </si>
  <si>
    <r>
      <rPr>
        <sz val="11"/>
        <rFont val="Times New Roman"/>
        <charset val="134"/>
      </rPr>
      <t xml:space="preserve">    </t>
    </r>
    <r>
      <rPr>
        <sz val="10"/>
        <rFont val="宋体"/>
        <charset val="134"/>
      </rPr>
      <t>其他税收事务支出</t>
    </r>
  </si>
  <si>
    <r>
      <rPr>
        <sz val="11"/>
        <rFont val="Times New Roman"/>
        <charset val="134"/>
      </rPr>
      <t xml:space="preserve">  </t>
    </r>
    <r>
      <rPr>
        <sz val="10"/>
        <rFont val="宋体"/>
        <charset val="134"/>
      </rPr>
      <t>审计事务</t>
    </r>
  </si>
  <si>
    <r>
      <rPr>
        <sz val="11"/>
        <rFont val="Times New Roman"/>
        <charset val="134"/>
      </rPr>
      <t xml:space="preserve">    </t>
    </r>
    <r>
      <rPr>
        <sz val="10"/>
        <rFont val="宋体"/>
        <charset val="134"/>
      </rPr>
      <t>审计业务</t>
    </r>
  </si>
  <si>
    <r>
      <rPr>
        <sz val="11"/>
        <rFont val="Times New Roman"/>
        <charset val="134"/>
      </rPr>
      <t xml:space="preserve">    </t>
    </r>
    <r>
      <rPr>
        <sz val="10"/>
        <rFont val="宋体"/>
        <charset val="134"/>
      </rPr>
      <t>其他审计事务支出</t>
    </r>
  </si>
  <si>
    <r>
      <rPr>
        <sz val="11"/>
        <rFont val="Times New Roman"/>
        <charset val="134"/>
      </rPr>
      <t xml:space="preserve">  </t>
    </r>
    <r>
      <rPr>
        <sz val="10"/>
        <rFont val="宋体"/>
        <charset val="134"/>
      </rPr>
      <t>海关事务</t>
    </r>
  </si>
  <si>
    <r>
      <rPr>
        <sz val="11"/>
        <rFont val="Times New Roman"/>
        <charset val="134"/>
      </rPr>
      <t xml:space="preserve">  </t>
    </r>
    <r>
      <rPr>
        <sz val="10"/>
        <rFont val="宋体"/>
        <charset val="134"/>
      </rPr>
      <t>人力资源事务</t>
    </r>
  </si>
  <si>
    <r>
      <rPr>
        <sz val="11"/>
        <rFont val="Times New Roman"/>
        <charset val="134"/>
      </rPr>
      <t xml:space="preserve">    </t>
    </r>
    <r>
      <rPr>
        <sz val="10"/>
        <rFont val="宋体"/>
        <charset val="134"/>
      </rPr>
      <t>政府特殊津贴</t>
    </r>
  </si>
  <si>
    <r>
      <rPr>
        <sz val="11"/>
        <rFont val="Times New Roman"/>
        <charset val="134"/>
      </rPr>
      <t xml:space="preserve">    </t>
    </r>
    <r>
      <rPr>
        <sz val="10"/>
        <rFont val="宋体"/>
        <charset val="134"/>
      </rPr>
      <t>引进人才费用</t>
    </r>
  </si>
  <si>
    <r>
      <rPr>
        <sz val="11"/>
        <rFont val="Times New Roman"/>
        <charset val="134"/>
      </rPr>
      <t xml:space="preserve">    </t>
    </r>
    <r>
      <rPr>
        <sz val="10"/>
        <rFont val="宋体"/>
        <charset val="134"/>
      </rPr>
      <t>其他人力资源事务支出</t>
    </r>
  </si>
  <si>
    <r>
      <rPr>
        <sz val="11"/>
        <rFont val="Times New Roman"/>
        <charset val="134"/>
      </rPr>
      <t xml:space="preserve">  </t>
    </r>
    <r>
      <rPr>
        <sz val="10"/>
        <rFont val="宋体"/>
        <charset val="134"/>
      </rPr>
      <t>纪检监察事务</t>
    </r>
  </si>
  <si>
    <r>
      <rPr>
        <sz val="11"/>
        <rFont val="Times New Roman"/>
        <charset val="134"/>
      </rPr>
      <t xml:space="preserve">    </t>
    </r>
    <r>
      <rPr>
        <sz val="10"/>
        <rFont val="宋体"/>
        <charset val="134"/>
      </rPr>
      <t>大案要案查处</t>
    </r>
  </si>
  <si>
    <r>
      <rPr>
        <sz val="11"/>
        <rFont val="Times New Roman"/>
        <charset val="134"/>
      </rPr>
      <t xml:space="preserve">    </t>
    </r>
    <r>
      <rPr>
        <sz val="10"/>
        <rFont val="宋体"/>
        <charset val="134"/>
      </rPr>
      <t>派驻派出机构</t>
    </r>
  </si>
  <si>
    <r>
      <rPr>
        <sz val="11"/>
        <rFont val="Times New Roman"/>
        <charset val="134"/>
      </rPr>
      <t xml:space="preserve">    </t>
    </r>
    <r>
      <rPr>
        <sz val="10"/>
        <rFont val="宋体"/>
        <charset val="134"/>
      </rPr>
      <t>巡视工作</t>
    </r>
  </si>
  <si>
    <r>
      <rPr>
        <sz val="11"/>
        <rFont val="Times New Roman"/>
        <charset val="134"/>
      </rPr>
      <t xml:space="preserve">    </t>
    </r>
    <r>
      <rPr>
        <sz val="10"/>
        <rFont val="宋体"/>
        <charset val="134"/>
      </rPr>
      <t>其他纪检监察事务支出</t>
    </r>
  </si>
  <si>
    <r>
      <rPr>
        <sz val="11"/>
        <rFont val="Times New Roman"/>
        <charset val="134"/>
      </rPr>
      <t xml:space="preserve">  </t>
    </r>
    <r>
      <rPr>
        <sz val="10"/>
        <rFont val="宋体"/>
        <charset val="134"/>
      </rPr>
      <t>商贸事务</t>
    </r>
  </si>
  <si>
    <r>
      <rPr>
        <sz val="11"/>
        <rFont val="Times New Roman"/>
        <charset val="134"/>
      </rPr>
      <t xml:space="preserve">    </t>
    </r>
    <r>
      <rPr>
        <sz val="10"/>
        <rFont val="宋体"/>
        <charset val="134"/>
      </rPr>
      <t>招商引资</t>
    </r>
  </si>
  <si>
    <r>
      <rPr>
        <sz val="11"/>
        <rFont val="Times New Roman"/>
        <charset val="134"/>
      </rPr>
      <t xml:space="preserve">  </t>
    </r>
    <r>
      <rPr>
        <sz val="10"/>
        <rFont val="宋体"/>
        <charset val="134"/>
      </rPr>
      <t>知识产权事务</t>
    </r>
  </si>
  <si>
    <r>
      <rPr>
        <sz val="11"/>
        <rFont val="Times New Roman"/>
        <charset val="134"/>
      </rPr>
      <t xml:space="preserve">    </t>
    </r>
    <r>
      <rPr>
        <sz val="10"/>
        <rFont val="宋体"/>
        <charset val="134"/>
      </rPr>
      <t>其他知识产权事务支出</t>
    </r>
  </si>
  <si>
    <r>
      <rPr>
        <sz val="11"/>
        <rFont val="Times New Roman"/>
        <charset val="134"/>
      </rPr>
      <t xml:space="preserve">  </t>
    </r>
    <r>
      <rPr>
        <sz val="10"/>
        <rFont val="宋体"/>
        <charset val="134"/>
      </rPr>
      <t>民族事务</t>
    </r>
  </si>
  <si>
    <r>
      <rPr>
        <sz val="11"/>
        <rFont val="Times New Roman"/>
        <charset val="134"/>
      </rPr>
      <t xml:space="preserve">    </t>
    </r>
    <r>
      <rPr>
        <sz val="10"/>
        <rFont val="宋体"/>
        <charset val="134"/>
      </rPr>
      <t>民族工作专项</t>
    </r>
  </si>
  <si>
    <r>
      <rPr>
        <sz val="11"/>
        <rFont val="Times New Roman"/>
        <charset val="134"/>
      </rPr>
      <t xml:space="preserve">    </t>
    </r>
    <r>
      <rPr>
        <sz val="10"/>
        <rFont val="宋体"/>
        <charset val="134"/>
      </rPr>
      <t>其他民族事务支出</t>
    </r>
  </si>
  <si>
    <r>
      <rPr>
        <sz val="11"/>
        <rFont val="Times New Roman"/>
        <charset val="134"/>
      </rPr>
      <t xml:space="preserve">  </t>
    </r>
    <r>
      <rPr>
        <sz val="10"/>
        <rFont val="宋体"/>
        <charset val="134"/>
      </rPr>
      <t>档案事务</t>
    </r>
  </si>
  <si>
    <r>
      <rPr>
        <sz val="11"/>
        <rFont val="Times New Roman"/>
        <charset val="134"/>
      </rPr>
      <t xml:space="preserve">    </t>
    </r>
    <r>
      <rPr>
        <sz val="10"/>
        <rFont val="宋体"/>
        <charset val="134"/>
      </rPr>
      <t>档案馆</t>
    </r>
  </si>
  <si>
    <r>
      <rPr>
        <sz val="11"/>
        <rFont val="Times New Roman"/>
        <charset val="134"/>
      </rPr>
      <t xml:space="preserve">    </t>
    </r>
    <r>
      <rPr>
        <sz val="10"/>
        <rFont val="宋体"/>
        <charset val="134"/>
      </rPr>
      <t>其他档案事务支出</t>
    </r>
  </si>
  <si>
    <r>
      <rPr>
        <sz val="11"/>
        <rFont val="Times New Roman"/>
        <charset val="134"/>
      </rPr>
      <t xml:space="preserve">  </t>
    </r>
    <r>
      <rPr>
        <sz val="10"/>
        <rFont val="宋体"/>
        <charset val="134"/>
      </rPr>
      <t>民主党派及工商联事务</t>
    </r>
  </si>
  <si>
    <r>
      <rPr>
        <sz val="11"/>
        <rFont val="Times New Roman"/>
        <charset val="134"/>
      </rPr>
      <t xml:space="preserve">  </t>
    </r>
    <r>
      <rPr>
        <sz val="10"/>
        <rFont val="宋体"/>
        <charset val="134"/>
      </rPr>
      <t>群众团体事务</t>
    </r>
  </si>
  <si>
    <r>
      <rPr>
        <sz val="11"/>
        <rFont val="Times New Roman"/>
        <charset val="134"/>
      </rPr>
      <t xml:space="preserve">    </t>
    </r>
    <r>
      <rPr>
        <sz val="10"/>
        <rFont val="宋体"/>
        <charset val="134"/>
      </rPr>
      <t>其他群众团体事务支出</t>
    </r>
  </si>
  <si>
    <r>
      <rPr>
        <sz val="11"/>
        <rFont val="Times New Roman"/>
        <charset val="134"/>
      </rPr>
      <t xml:space="preserve">  </t>
    </r>
    <r>
      <rPr>
        <sz val="10"/>
        <rFont val="宋体"/>
        <charset val="134"/>
      </rPr>
      <t>党委办公厅（室）及相关机构事务</t>
    </r>
  </si>
  <si>
    <r>
      <rPr>
        <sz val="11"/>
        <rFont val="Times New Roman"/>
        <charset val="134"/>
      </rPr>
      <t xml:space="preserve">    </t>
    </r>
    <r>
      <rPr>
        <sz val="10"/>
        <rFont val="宋体"/>
        <charset val="134"/>
      </rPr>
      <t>专项业务</t>
    </r>
  </si>
  <si>
    <r>
      <rPr>
        <sz val="11"/>
        <rFont val="Times New Roman"/>
        <charset val="134"/>
      </rPr>
      <t xml:space="preserve">    </t>
    </r>
    <r>
      <rPr>
        <sz val="10"/>
        <rFont val="宋体"/>
        <charset val="134"/>
      </rPr>
      <t>其他党委办公厅（室）及相关机构事务支出</t>
    </r>
  </si>
  <si>
    <r>
      <rPr>
        <sz val="11"/>
        <rFont val="Times New Roman"/>
        <charset val="134"/>
      </rPr>
      <t xml:space="preserve">  </t>
    </r>
    <r>
      <rPr>
        <sz val="10"/>
        <rFont val="宋体"/>
        <charset val="134"/>
      </rPr>
      <t>组织事务</t>
    </r>
  </si>
  <si>
    <r>
      <rPr>
        <sz val="11"/>
        <rFont val="Times New Roman"/>
        <charset val="134"/>
      </rPr>
      <t xml:space="preserve">    </t>
    </r>
    <r>
      <rPr>
        <sz val="10"/>
        <rFont val="宋体"/>
        <charset val="134"/>
      </rPr>
      <t>公务员事务</t>
    </r>
  </si>
  <si>
    <r>
      <rPr>
        <sz val="11"/>
        <rFont val="Times New Roman"/>
        <charset val="134"/>
      </rPr>
      <t xml:space="preserve">    </t>
    </r>
    <r>
      <rPr>
        <sz val="10"/>
        <rFont val="宋体"/>
        <charset val="134"/>
      </rPr>
      <t>其他组织事务支出</t>
    </r>
  </si>
  <si>
    <r>
      <rPr>
        <sz val="11"/>
        <rFont val="Times New Roman"/>
        <charset val="134"/>
      </rPr>
      <t xml:space="preserve">  </t>
    </r>
    <r>
      <rPr>
        <sz val="10"/>
        <rFont val="宋体"/>
        <charset val="134"/>
      </rPr>
      <t>宣传事务</t>
    </r>
  </si>
  <si>
    <r>
      <rPr>
        <sz val="11"/>
        <rFont val="Times New Roman"/>
        <charset val="134"/>
      </rPr>
      <t xml:space="preserve">    </t>
    </r>
    <r>
      <rPr>
        <sz val="10"/>
        <rFont val="宋体"/>
        <charset val="134"/>
      </rPr>
      <t>宣传管理</t>
    </r>
  </si>
  <si>
    <r>
      <rPr>
        <sz val="11"/>
        <rFont val="Times New Roman"/>
        <charset val="134"/>
      </rPr>
      <t xml:space="preserve">    </t>
    </r>
    <r>
      <rPr>
        <sz val="10"/>
        <rFont val="宋体"/>
        <charset val="134"/>
      </rPr>
      <t>其他宣传事务支出</t>
    </r>
  </si>
  <si>
    <r>
      <rPr>
        <sz val="11"/>
        <rFont val="Times New Roman"/>
        <charset val="134"/>
      </rPr>
      <t xml:space="preserve">  </t>
    </r>
    <r>
      <rPr>
        <sz val="10"/>
        <rFont val="宋体"/>
        <charset val="134"/>
      </rPr>
      <t>统战事务</t>
    </r>
  </si>
  <si>
    <r>
      <rPr>
        <sz val="11"/>
        <rFont val="Times New Roman"/>
        <charset val="134"/>
      </rPr>
      <t xml:space="preserve">    </t>
    </r>
    <r>
      <rPr>
        <sz val="10"/>
        <rFont val="宋体"/>
        <charset val="134"/>
      </rPr>
      <t>宗教事务</t>
    </r>
  </si>
  <si>
    <r>
      <rPr>
        <sz val="11"/>
        <rFont val="Times New Roman"/>
        <charset val="134"/>
      </rPr>
      <t xml:space="preserve">    </t>
    </r>
    <r>
      <rPr>
        <sz val="10"/>
        <rFont val="宋体"/>
        <charset val="134"/>
      </rPr>
      <t>华侨事务</t>
    </r>
  </si>
  <si>
    <r>
      <rPr>
        <sz val="11"/>
        <rFont val="Times New Roman"/>
        <charset val="134"/>
      </rPr>
      <t xml:space="preserve">    </t>
    </r>
    <r>
      <rPr>
        <sz val="10"/>
        <rFont val="宋体"/>
        <charset val="134"/>
      </rPr>
      <t>其他统战事务支出</t>
    </r>
  </si>
  <si>
    <r>
      <rPr>
        <sz val="11"/>
        <rFont val="Times New Roman"/>
        <charset val="134"/>
      </rPr>
      <t xml:space="preserve">  </t>
    </r>
    <r>
      <rPr>
        <sz val="10"/>
        <rFont val="宋体"/>
        <charset val="134"/>
      </rPr>
      <t>对外联络事务</t>
    </r>
  </si>
  <si>
    <r>
      <rPr>
        <sz val="11"/>
        <rFont val="Times New Roman"/>
        <charset val="134"/>
      </rPr>
      <t xml:space="preserve">  </t>
    </r>
    <r>
      <rPr>
        <sz val="10"/>
        <rFont val="宋体"/>
        <charset val="134"/>
      </rPr>
      <t>其他共产党事务支出</t>
    </r>
  </si>
  <si>
    <r>
      <rPr>
        <sz val="11"/>
        <rFont val="Times New Roman"/>
        <charset val="134"/>
      </rPr>
      <t xml:space="preserve">  </t>
    </r>
    <r>
      <rPr>
        <sz val="10"/>
        <rFont val="宋体"/>
        <charset val="134"/>
      </rPr>
      <t>网信事务</t>
    </r>
  </si>
  <si>
    <r>
      <rPr>
        <sz val="11"/>
        <rFont val="Times New Roman"/>
        <charset val="134"/>
      </rPr>
      <t xml:space="preserve">    </t>
    </r>
    <r>
      <rPr>
        <sz val="10"/>
        <rFont val="宋体"/>
        <charset val="134"/>
      </rPr>
      <t>信息安全事务</t>
    </r>
  </si>
  <si>
    <r>
      <rPr>
        <sz val="11"/>
        <rFont val="Times New Roman"/>
        <charset val="134"/>
      </rPr>
      <t xml:space="preserve">    </t>
    </r>
    <r>
      <rPr>
        <sz val="10"/>
        <rFont val="宋体"/>
        <charset val="134"/>
      </rPr>
      <t>其他网信事务支出</t>
    </r>
  </si>
  <si>
    <r>
      <rPr>
        <sz val="11"/>
        <rFont val="Times New Roman"/>
        <charset val="134"/>
      </rPr>
      <t xml:space="preserve">  </t>
    </r>
    <r>
      <rPr>
        <sz val="10"/>
        <rFont val="宋体"/>
        <charset val="134"/>
      </rPr>
      <t>市场监督管理事务</t>
    </r>
  </si>
  <si>
    <r>
      <rPr>
        <sz val="11"/>
        <rFont val="Times New Roman"/>
        <charset val="134"/>
      </rPr>
      <t xml:space="preserve">    </t>
    </r>
    <r>
      <rPr>
        <sz val="10"/>
        <rFont val="宋体"/>
        <charset val="134"/>
      </rPr>
      <t>市场主体管理</t>
    </r>
  </si>
  <si>
    <r>
      <rPr>
        <sz val="11"/>
        <rFont val="Times New Roman"/>
        <charset val="134"/>
      </rPr>
      <t xml:space="preserve">    </t>
    </r>
    <r>
      <rPr>
        <sz val="10"/>
        <rFont val="宋体"/>
        <charset val="134"/>
      </rPr>
      <t>市场秩序执法</t>
    </r>
  </si>
  <si>
    <r>
      <rPr>
        <sz val="11"/>
        <rFont val="Times New Roman"/>
        <charset val="134"/>
      </rPr>
      <t xml:space="preserve">    </t>
    </r>
    <r>
      <rPr>
        <sz val="10"/>
        <rFont val="宋体"/>
        <charset val="134"/>
      </rPr>
      <t>药品事务</t>
    </r>
  </si>
  <si>
    <r>
      <rPr>
        <sz val="11"/>
        <rFont val="Times New Roman"/>
        <charset val="134"/>
      </rPr>
      <t xml:space="preserve">    </t>
    </r>
    <r>
      <rPr>
        <sz val="10"/>
        <rFont val="宋体"/>
        <charset val="134"/>
      </rPr>
      <t>质量安全监管</t>
    </r>
  </si>
  <si>
    <r>
      <rPr>
        <sz val="11"/>
        <rFont val="Times New Roman"/>
        <charset val="134"/>
      </rPr>
      <t xml:space="preserve">    </t>
    </r>
    <r>
      <rPr>
        <sz val="10"/>
        <rFont val="宋体"/>
        <charset val="134"/>
      </rPr>
      <t>食品安全监管</t>
    </r>
  </si>
  <si>
    <r>
      <rPr>
        <sz val="11"/>
        <rFont val="Times New Roman"/>
        <charset val="134"/>
      </rPr>
      <t xml:space="preserve">    </t>
    </r>
    <r>
      <rPr>
        <sz val="10"/>
        <rFont val="宋体"/>
        <charset val="134"/>
      </rPr>
      <t>其他市场监督管理事务</t>
    </r>
  </si>
  <si>
    <r>
      <rPr>
        <sz val="11"/>
        <rFont val="Times New Roman"/>
        <charset val="134"/>
      </rPr>
      <t xml:space="preserve">  </t>
    </r>
    <r>
      <rPr>
        <sz val="10"/>
        <rFont val="宋体"/>
        <charset val="134"/>
      </rPr>
      <t>其他一般公共服务支出</t>
    </r>
  </si>
  <si>
    <r>
      <rPr>
        <sz val="11"/>
        <rFont val="Times New Roman"/>
        <charset val="134"/>
      </rPr>
      <t xml:space="preserve">    </t>
    </r>
    <r>
      <rPr>
        <sz val="10"/>
        <rFont val="宋体"/>
        <charset val="134"/>
      </rPr>
      <t>其他一般公共服务支出</t>
    </r>
  </si>
  <si>
    <t>国防支出</t>
  </si>
  <si>
    <r>
      <rPr>
        <sz val="11"/>
        <rFont val="Times New Roman"/>
        <charset val="134"/>
      </rPr>
      <t xml:space="preserve">  </t>
    </r>
    <r>
      <rPr>
        <sz val="10"/>
        <rFont val="宋体"/>
        <charset val="134"/>
      </rPr>
      <t>国防动员</t>
    </r>
  </si>
  <si>
    <r>
      <rPr>
        <sz val="11"/>
        <rFont val="Times New Roman"/>
        <charset val="134"/>
      </rPr>
      <t xml:space="preserve">    </t>
    </r>
    <r>
      <rPr>
        <sz val="10"/>
        <rFont val="宋体"/>
        <charset val="134"/>
      </rPr>
      <t>民兵</t>
    </r>
  </si>
  <si>
    <t>公共安全支出</t>
  </si>
  <si>
    <r>
      <rPr>
        <sz val="11"/>
        <rFont val="Times New Roman"/>
        <charset val="134"/>
      </rPr>
      <t xml:space="preserve">  </t>
    </r>
    <r>
      <rPr>
        <sz val="10"/>
        <rFont val="宋体"/>
        <charset val="134"/>
      </rPr>
      <t>武装警察部队</t>
    </r>
  </si>
  <si>
    <r>
      <rPr>
        <sz val="11"/>
        <rFont val="Times New Roman"/>
        <charset val="134"/>
      </rPr>
      <t xml:space="preserve">    </t>
    </r>
    <r>
      <rPr>
        <sz val="10"/>
        <rFont val="宋体"/>
        <charset val="134"/>
      </rPr>
      <t>其他武装警察部队支出</t>
    </r>
  </si>
  <si>
    <r>
      <rPr>
        <sz val="11"/>
        <rFont val="Times New Roman"/>
        <charset val="134"/>
      </rPr>
      <t xml:space="preserve">  </t>
    </r>
    <r>
      <rPr>
        <sz val="10"/>
        <rFont val="宋体"/>
        <charset val="134"/>
      </rPr>
      <t>公安</t>
    </r>
  </si>
  <si>
    <r>
      <rPr>
        <sz val="11"/>
        <rFont val="Times New Roman"/>
        <charset val="134"/>
      </rPr>
      <t xml:space="preserve">    </t>
    </r>
    <r>
      <rPr>
        <sz val="10"/>
        <rFont val="宋体"/>
        <charset val="134"/>
      </rPr>
      <t>执法办案</t>
    </r>
  </si>
  <si>
    <r>
      <rPr>
        <sz val="11"/>
        <rFont val="Times New Roman"/>
        <charset val="134"/>
      </rPr>
      <t xml:space="preserve">    </t>
    </r>
    <r>
      <rPr>
        <sz val="10"/>
        <rFont val="宋体"/>
        <charset val="134"/>
      </rPr>
      <t>其他公安支出</t>
    </r>
  </si>
  <si>
    <r>
      <rPr>
        <sz val="11"/>
        <rFont val="Times New Roman"/>
        <charset val="134"/>
      </rPr>
      <t xml:space="preserve">  </t>
    </r>
    <r>
      <rPr>
        <sz val="10"/>
        <rFont val="宋体"/>
        <charset val="134"/>
      </rPr>
      <t>国家安全</t>
    </r>
  </si>
  <si>
    <r>
      <rPr>
        <sz val="11"/>
        <rFont val="Times New Roman"/>
        <charset val="134"/>
      </rPr>
      <t xml:space="preserve">  </t>
    </r>
    <r>
      <rPr>
        <sz val="10"/>
        <rFont val="宋体"/>
        <charset val="134"/>
      </rPr>
      <t>检察</t>
    </r>
  </si>
  <si>
    <r>
      <rPr>
        <sz val="11"/>
        <rFont val="Times New Roman"/>
        <charset val="134"/>
      </rPr>
      <t xml:space="preserve">    </t>
    </r>
    <r>
      <rPr>
        <sz val="10"/>
        <rFont val="宋体"/>
        <charset val="134"/>
      </rPr>
      <t>其他检察支出</t>
    </r>
  </si>
  <si>
    <r>
      <rPr>
        <sz val="11"/>
        <rFont val="Times New Roman"/>
        <charset val="134"/>
      </rPr>
      <t xml:space="preserve">  </t>
    </r>
    <r>
      <rPr>
        <sz val="10"/>
        <rFont val="宋体"/>
        <charset val="134"/>
      </rPr>
      <t>司法</t>
    </r>
  </si>
  <si>
    <r>
      <rPr>
        <sz val="11"/>
        <rFont val="Times New Roman"/>
        <charset val="134"/>
      </rPr>
      <t xml:space="preserve">    </t>
    </r>
    <r>
      <rPr>
        <sz val="10"/>
        <rFont val="宋体"/>
        <charset val="134"/>
      </rPr>
      <t>基层司法业务</t>
    </r>
  </si>
  <si>
    <r>
      <rPr>
        <sz val="11"/>
        <rFont val="Times New Roman"/>
        <charset val="134"/>
      </rPr>
      <t xml:space="preserve">    </t>
    </r>
    <r>
      <rPr>
        <sz val="10"/>
        <rFont val="宋体"/>
        <charset val="134"/>
      </rPr>
      <t>普法宣传</t>
    </r>
  </si>
  <si>
    <r>
      <rPr>
        <sz val="11"/>
        <rFont val="Times New Roman"/>
        <charset val="134"/>
      </rPr>
      <t xml:space="preserve">    </t>
    </r>
    <r>
      <rPr>
        <sz val="10"/>
        <rFont val="宋体"/>
        <charset val="134"/>
      </rPr>
      <t>法律援助</t>
    </r>
  </si>
  <si>
    <r>
      <rPr>
        <sz val="11"/>
        <rFont val="Times New Roman"/>
        <charset val="134"/>
      </rPr>
      <t xml:space="preserve">    </t>
    </r>
    <r>
      <rPr>
        <sz val="10"/>
        <rFont val="宋体"/>
        <charset val="134"/>
      </rPr>
      <t>仲裁</t>
    </r>
  </si>
  <si>
    <r>
      <rPr>
        <sz val="11"/>
        <rFont val="Times New Roman"/>
        <charset val="134"/>
      </rPr>
      <t xml:space="preserve">    </t>
    </r>
    <r>
      <rPr>
        <sz val="10"/>
        <rFont val="宋体"/>
        <charset val="134"/>
      </rPr>
      <t>社区矫正</t>
    </r>
  </si>
  <si>
    <r>
      <rPr>
        <sz val="11"/>
        <rFont val="Times New Roman"/>
        <charset val="134"/>
      </rPr>
      <t xml:space="preserve">    </t>
    </r>
    <r>
      <rPr>
        <sz val="10"/>
        <rFont val="宋体"/>
        <charset val="134"/>
      </rPr>
      <t>法制建设</t>
    </r>
  </si>
  <si>
    <r>
      <rPr>
        <sz val="11"/>
        <rFont val="Times New Roman"/>
        <charset val="134"/>
      </rPr>
      <t xml:space="preserve">    </t>
    </r>
    <r>
      <rPr>
        <sz val="10"/>
        <rFont val="宋体"/>
        <charset val="134"/>
      </rPr>
      <t>其他司法支出</t>
    </r>
  </si>
  <si>
    <r>
      <rPr>
        <sz val="11"/>
        <rFont val="Times New Roman"/>
        <charset val="134"/>
      </rPr>
      <t xml:space="preserve">  </t>
    </r>
    <r>
      <rPr>
        <sz val="10"/>
        <rFont val="宋体"/>
        <charset val="134"/>
      </rPr>
      <t>监狱</t>
    </r>
  </si>
  <si>
    <r>
      <rPr>
        <sz val="11"/>
        <rFont val="Times New Roman"/>
        <charset val="134"/>
      </rPr>
      <t xml:space="preserve">    </t>
    </r>
    <r>
      <rPr>
        <sz val="10"/>
        <rFont val="宋体"/>
        <charset val="134"/>
      </rPr>
      <t>犯人生活</t>
    </r>
  </si>
  <si>
    <r>
      <rPr>
        <sz val="11"/>
        <rFont val="Times New Roman"/>
        <charset val="134"/>
      </rPr>
      <t xml:space="preserve">  </t>
    </r>
    <r>
      <rPr>
        <sz val="10"/>
        <rFont val="宋体"/>
        <charset val="134"/>
      </rPr>
      <t>其他公共安全支出</t>
    </r>
  </si>
  <si>
    <r>
      <rPr>
        <sz val="11"/>
        <rFont val="Times New Roman"/>
        <charset val="134"/>
      </rPr>
      <t xml:space="preserve">    </t>
    </r>
    <r>
      <rPr>
        <sz val="10"/>
        <rFont val="宋体"/>
        <charset val="134"/>
      </rPr>
      <t>其他公共安全支出</t>
    </r>
  </si>
  <si>
    <t>教育支出</t>
  </si>
  <si>
    <r>
      <rPr>
        <sz val="11"/>
        <rFont val="Times New Roman"/>
        <charset val="134"/>
      </rPr>
      <t xml:space="preserve">  </t>
    </r>
    <r>
      <rPr>
        <sz val="10"/>
        <rFont val="宋体"/>
        <charset val="134"/>
      </rPr>
      <t>教育管理事务</t>
    </r>
  </si>
  <si>
    <r>
      <rPr>
        <sz val="11"/>
        <rFont val="Times New Roman"/>
        <charset val="134"/>
      </rPr>
      <t xml:space="preserve">    </t>
    </r>
    <r>
      <rPr>
        <sz val="10"/>
        <rFont val="宋体"/>
        <charset val="134"/>
      </rPr>
      <t>其他教育管理事务支出</t>
    </r>
  </si>
  <si>
    <r>
      <rPr>
        <sz val="11"/>
        <rFont val="Times New Roman"/>
        <charset val="134"/>
      </rPr>
      <t xml:space="preserve">  </t>
    </r>
    <r>
      <rPr>
        <sz val="10"/>
        <rFont val="宋体"/>
        <charset val="134"/>
      </rPr>
      <t>普通教育</t>
    </r>
  </si>
  <si>
    <r>
      <rPr>
        <sz val="11"/>
        <rFont val="Times New Roman"/>
        <charset val="134"/>
      </rPr>
      <t xml:space="preserve">    </t>
    </r>
    <r>
      <rPr>
        <sz val="10"/>
        <rFont val="宋体"/>
        <charset val="134"/>
      </rPr>
      <t>学前教育</t>
    </r>
  </si>
  <si>
    <r>
      <rPr>
        <sz val="11"/>
        <rFont val="Times New Roman"/>
        <charset val="134"/>
      </rPr>
      <t xml:space="preserve">    </t>
    </r>
    <r>
      <rPr>
        <sz val="10"/>
        <rFont val="宋体"/>
        <charset val="134"/>
      </rPr>
      <t>高中教育</t>
    </r>
  </si>
  <si>
    <r>
      <rPr>
        <sz val="11"/>
        <rFont val="Times New Roman"/>
        <charset val="134"/>
      </rPr>
      <t xml:space="preserve">    </t>
    </r>
    <r>
      <rPr>
        <sz val="10"/>
        <rFont val="宋体"/>
        <charset val="134"/>
      </rPr>
      <t>其他普通教育支出</t>
    </r>
  </si>
  <si>
    <r>
      <rPr>
        <sz val="11"/>
        <rFont val="Times New Roman"/>
        <charset val="134"/>
      </rPr>
      <t xml:space="preserve">  </t>
    </r>
    <r>
      <rPr>
        <sz val="10"/>
        <rFont val="宋体"/>
        <charset val="134"/>
      </rPr>
      <t>职业教育</t>
    </r>
  </si>
  <si>
    <r>
      <rPr>
        <sz val="11"/>
        <rFont val="Times New Roman"/>
        <charset val="134"/>
      </rPr>
      <t xml:space="preserve">    </t>
    </r>
    <r>
      <rPr>
        <sz val="10"/>
        <rFont val="宋体"/>
        <charset val="134"/>
      </rPr>
      <t>中等职业教育</t>
    </r>
  </si>
  <si>
    <r>
      <rPr>
        <sz val="11"/>
        <rFont val="Times New Roman"/>
        <charset val="134"/>
      </rPr>
      <t xml:space="preserve">    </t>
    </r>
    <r>
      <rPr>
        <sz val="10"/>
        <rFont val="宋体"/>
        <charset val="134"/>
      </rPr>
      <t>技校教育</t>
    </r>
  </si>
  <si>
    <r>
      <rPr>
        <sz val="11"/>
        <rFont val="Times New Roman"/>
        <charset val="134"/>
      </rPr>
      <t xml:space="preserve">    </t>
    </r>
    <r>
      <rPr>
        <sz val="10"/>
        <rFont val="宋体"/>
        <charset val="134"/>
      </rPr>
      <t>高等职业教育</t>
    </r>
  </si>
  <si>
    <r>
      <rPr>
        <sz val="11"/>
        <rFont val="Times New Roman"/>
        <charset val="134"/>
      </rPr>
      <t xml:space="preserve">  </t>
    </r>
    <r>
      <rPr>
        <sz val="10"/>
        <rFont val="宋体"/>
        <charset val="134"/>
      </rPr>
      <t>成人教育</t>
    </r>
  </si>
  <si>
    <r>
      <rPr>
        <sz val="11"/>
        <rFont val="Times New Roman"/>
        <charset val="134"/>
      </rPr>
      <t xml:space="preserve">    </t>
    </r>
    <r>
      <rPr>
        <sz val="10"/>
        <rFont val="宋体"/>
        <charset val="134"/>
      </rPr>
      <t>其他成人教育支出</t>
    </r>
  </si>
  <si>
    <r>
      <rPr>
        <sz val="11"/>
        <rFont val="Times New Roman"/>
        <charset val="134"/>
      </rPr>
      <t xml:space="preserve">  </t>
    </r>
    <r>
      <rPr>
        <sz val="10"/>
        <rFont val="宋体"/>
        <charset val="134"/>
      </rPr>
      <t>进修及培训</t>
    </r>
  </si>
  <si>
    <r>
      <rPr>
        <sz val="11"/>
        <rFont val="Times New Roman"/>
        <charset val="134"/>
      </rPr>
      <t xml:space="preserve">    </t>
    </r>
    <r>
      <rPr>
        <sz val="10"/>
        <rFont val="宋体"/>
        <charset val="134"/>
      </rPr>
      <t>干部教育</t>
    </r>
  </si>
  <si>
    <r>
      <rPr>
        <sz val="11"/>
        <rFont val="Times New Roman"/>
        <charset val="134"/>
      </rPr>
      <t xml:space="preserve">  </t>
    </r>
    <r>
      <rPr>
        <sz val="10"/>
        <rFont val="宋体"/>
        <charset val="134"/>
      </rPr>
      <t>其他教育支出</t>
    </r>
  </si>
  <si>
    <r>
      <rPr>
        <sz val="11"/>
        <rFont val="Times New Roman"/>
        <charset val="134"/>
      </rPr>
      <t xml:space="preserve">    </t>
    </r>
    <r>
      <rPr>
        <sz val="10"/>
        <rFont val="宋体"/>
        <charset val="134"/>
      </rPr>
      <t>其他教育支出</t>
    </r>
  </si>
  <si>
    <t>科学技术支出</t>
  </si>
  <si>
    <r>
      <rPr>
        <sz val="11"/>
        <rFont val="Times New Roman"/>
        <charset val="134"/>
      </rPr>
      <t xml:space="preserve">  </t>
    </r>
    <r>
      <rPr>
        <sz val="10"/>
        <rFont val="宋体"/>
        <charset val="134"/>
      </rPr>
      <t>科学技术管理事务</t>
    </r>
  </si>
  <si>
    <r>
      <rPr>
        <sz val="11"/>
        <rFont val="Times New Roman"/>
        <charset val="134"/>
      </rPr>
      <t xml:space="preserve">  </t>
    </r>
    <r>
      <rPr>
        <sz val="10"/>
        <rFont val="宋体"/>
        <charset val="134"/>
      </rPr>
      <t>技术研究与开发</t>
    </r>
  </si>
  <si>
    <r>
      <rPr>
        <sz val="11"/>
        <rFont val="Times New Roman"/>
        <charset val="134"/>
      </rPr>
      <t xml:space="preserve">    </t>
    </r>
    <r>
      <rPr>
        <sz val="10"/>
        <rFont val="宋体"/>
        <charset val="134"/>
      </rPr>
      <t>科技成果转化与扩散</t>
    </r>
  </si>
  <si>
    <r>
      <rPr>
        <sz val="11"/>
        <rFont val="Times New Roman"/>
        <charset val="134"/>
      </rPr>
      <t xml:space="preserve">  </t>
    </r>
    <r>
      <rPr>
        <sz val="10"/>
        <rFont val="宋体"/>
        <charset val="134"/>
      </rPr>
      <t>科技条件与服务</t>
    </r>
  </si>
  <si>
    <r>
      <rPr>
        <sz val="11"/>
        <rFont val="Times New Roman"/>
        <charset val="134"/>
      </rPr>
      <t xml:space="preserve">    </t>
    </r>
    <r>
      <rPr>
        <sz val="10"/>
        <rFont val="宋体"/>
        <charset val="134"/>
      </rPr>
      <t>技术创新服务体系</t>
    </r>
  </si>
  <si>
    <r>
      <rPr>
        <sz val="11"/>
        <rFont val="Times New Roman"/>
        <charset val="134"/>
      </rPr>
      <t xml:space="preserve">    </t>
    </r>
    <r>
      <rPr>
        <sz val="10"/>
        <rFont val="宋体"/>
        <charset val="134"/>
      </rPr>
      <t>其他科技条件与服务支出</t>
    </r>
  </si>
  <si>
    <r>
      <rPr>
        <sz val="11"/>
        <rFont val="Times New Roman"/>
        <charset val="134"/>
      </rPr>
      <t xml:space="preserve">  </t>
    </r>
    <r>
      <rPr>
        <sz val="10"/>
        <rFont val="宋体"/>
        <charset val="134"/>
      </rPr>
      <t>科学技术普及</t>
    </r>
  </si>
  <si>
    <r>
      <rPr>
        <sz val="11"/>
        <rFont val="Times New Roman"/>
        <charset val="134"/>
      </rPr>
      <t xml:space="preserve">    </t>
    </r>
    <r>
      <rPr>
        <sz val="10"/>
        <rFont val="宋体"/>
        <charset val="134"/>
      </rPr>
      <t>机构运行</t>
    </r>
  </si>
  <si>
    <r>
      <rPr>
        <sz val="11"/>
        <rFont val="Times New Roman"/>
        <charset val="134"/>
      </rPr>
      <t xml:space="preserve">    </t>
    </r>
    <r>
      <rPr>
        <sz val="10"/>
        <rFont val="宋体"/>
        <charset val="134"/>
      </rPr>
      <t>科普活动</t>
    </r>
  </si>
  <si>
    <r>
      <rPr>
        <sz val="11"/>
        <rFont val="Times New Roman"/>
        <charset val="134"/>
      </rPr>
      <t xml:space="preserve">    </t>
    </r>
    <r>
      <rPr>
        <sz val="10"/>
        <rFont val="宋体"/>
        <charset val="134"/>
      </rPr>
      <t>其他科学技术普及支出</t>
    </r>
  </si>
  <si>
    <r>
      <rPr>
        <sz val="11"/>
        <rFont val="Times New Roman"/>
        <charset val="134"/>
      </rPr>
      <t xml:space="preserve">  </t>
    </r>
    <r>
      <rPr>
        <sz val="10"/>
        <rFont val="宋体"/>
        <charset val="134"/>
      </rPr>
      <t>科技重大项目</t>
    </r>
  </si>
  <si>
    <r>
      <rPr>
        <sz val="11"/>
        <rFont val="Times New Roman"/>
        <charset val="134"/>
      </rPr>
      <t xml:space="preserve">    </t>
    </r>
    <r>
      <rPr>
        <sz val="10"/>
        <rFont val="宋体"/>
        <charset val="134"/>
      </rPr>
      <t>科技重大专项</t>
    </r>
  </si>
  <si>
    <r>
      <rPr>
        <sz val="11"/>
        <rFont val="Times New Roman"/>
        <charset val="134"/>
      </rPr>
      <t xml:space="preserve">  </t>
    </r>
    <r>
      <rPr>
        <sz val="10"/>
        <rFont val="宋体"/>
        <charset val="134"/>
      </rPr>
      <t>其他科学技术支出</t>
    </r>
  </si>
  <si>
    <r>
      <rPr>
        <sz val="11"/>
        <rFont val="Times New Roman"/>
        <charset val="134"/>
      </rPr>
      <t xml:space="preserve">    </t>
    </r>
    <r>
      <rPr>
        <sz val="10"/>
        <rFont val="宋体"/>
        <charset val="134"/>
      </rPr>
      <t>科技奖励</t>
    </r>
  </si>
  <si>
    <t>文化旅游体育与传媒支出</t>
  </si>
  <si>
    <r>
      <rPr>
        <sz val="11"/>
        <rFont val="Times New Roman"/>
        <charset val="134"/>
      </rPr>
      <t xml:space="preserve">  </t>
    </r>
    <r>
      <rPr>
        <sz val="10"/>
        <rFont val="宋体"/>
        <charset val="134"/>
      </rPr>
      <t>文化和旅游</t>
    </r>
  </si>
  <si>
    <r>
      <rPr>
        <sz val="11"/>
        <rFont val="Times New Roman"/>
        <charset val="134"/>
      </rPr>
      <t xml:space="preserve">    </t>
    </r>
    <r>
      <rPr>
        <sz val="10"/>
        <rFont val="宋体"/>
        <charset val="134"/>
      </rPr>
      <t>图书馆</t>
    </r>
  </si>
  <si>
    <r>
      <rPr>
        <sz val="11"/>
        <rFont val="Times New Roman"/>
        <charset val="134"/>
      </rPr>
      <t xml:space="preserve">    </t>
    </r>
    <r>
      <rPr>
        <sz val="10"/>
        <rFont val="宋体"/>
        <charset val="134"/>
      </rPr>
      <t>艺术表演团体</t>
    </r>
  </si>
  <si>
    <r>
      <rPr>
        <sz val="11"/>
        <rFont val="Times New Roman"/>
        <charset val="134"/>
      </rPr>
      <t xml:space="preserve">    </t>
    </r>
    <r>
      <rPr>
        <sz val="10"/>
        <rFont val="宋体"/>
        <charset val="134"/>
      </rPr>
      <t>文化活动</t>
    </r>
  </si>
  <si>
    <r>
      <rPr>
        <sz val="11"/>
        <rFont val="Times New Roman"/>
        <charset val="134"/>
      </rPr>
      <t xml:space="preserve">    </t>
    </r>
    <r>
      <rPr>
        <sz val="10"/>
        <rFont val="宋体"/>
        <charset val="134"/>
      </rPr>
      <t>文化和旅游交流与合作</t>
    </r>
  </si>
  <si>
    <r>
      <rPr>
        <sz val="11"/>
        <rFont val="Times New Roman"/>
        <charset val="134"/>
      </rPr>
      <t xml:space="preserve">    </t>
    </r>
    <r>
      <rPr>
        <sz val="10"/>
        <rFont val="宋体"/>
        <charset val="134"/>
      </rPr>
      <t>文化创作与保护</t>
    </r>
  </si>
  <si>
    <r>
      <rPr>
        <sz val="11"/>
        <rFont val="Times New Roman"/>
        <charset val="134"/>
      </rPr>
      <t xml:space="preserve">    </t>
    </r>
    <r>
      <rPr>
        <sz val="10"/>
        <rFont val="宋体"/>
        <charset val="134"/>
      </rPr>
      <t>文化和旅游市场管理</t>
    </r>
  </si>
  <si>
    <r>
      <rPr>
        <sz val="11"/>
        <rFont val="Times New Roman"/>
        <charset val="134"/>
      </rPr>
      <t xml:space="preserve">    </t>
    </r>
    <r>
      <rPr>
        <sz val="10"/>
        <rFont val="宋体"/>
        <charset val="134"/>
      </rPr>
      <t>其他文化和旅游支出</t>
    </r>
  </si>
  <si>
    <r>
      <rPr>
        <sz val="11"/>
        <rFont val="Times New Roman"/>
        <charset val="134"/>
      </rPr>
      <t xml:space="preserve">  </t>
    </r>
    <r>
      <rPr>
        <sz val="10"/>
        <rFont val="宋体"/>
        <charset val="134"/>
      </rPr>
      <t>文物</t>
    </r>
  </si>
  <si>
    <r>
      <rPr>
        <sz val="11"/>
        <rFont val="Times New Roman"/>
        <charset val="134"/>
      </rPr>
      <t xml:space="preserve">    </t>
    </r>
    <r>
      <rPr>
        <sz val="10"/>
        <rFont val="宋体"/>
        <charset val="134"/>
      </rPr>
      <t>文物保护</t>
    </r>
  </si>
  <si>
    <r>
      <rPr>
        <sz val="11"/>
        <rFont val="Times New Roman"/>
        <charset val="134"/>
      </rPr>
      <t xml:space="preserve">    </t>
    </r>
    <r>
      <rPr>
        <sz val="10"/>
        <rFont val="宋体"/>
        <charset val="134"/>
      </rPr>
      <t>博物馆</t>
    </r>
  </si>
  <si>
    <r>
      <rPr>
        <sz val="11"/>
        <rFont val="Times New Roman"/>
        <charset val="134"/>
      </rPr>
      <t xml:space="preserve">    </t>
    </r>
    <r>
      <rPr>
        <sz val="10"/>
        <rFont val="宋体"/>
        <charset val="134"/>
      </rPr>
      <t>历史名城与古迹</t>
    </r>
  </si>
  <si>
    <r>
      <rPr>
        <sz val="11"/>
        <rFont val="Times New Roman"/>
        <charset val="134"/>
      </rPr>
      <t xml:space="preserve">  </t>
    </r>
    <r>
      <rPr>
        <sz val="10"/>
        <rFont val="宋体"/>
        <charset val="134"/>
      </rPr>
      <t>体育</t>
    </r>
  </si>
  <si>
    <r>
      <rPr>
        <sz val="11"/>
        <rFont val="Times New Roman"/>
        <charset val="134"/>
      </rPr>
      <t xml:space="preserve">    </t>
    </r>
    <r>
      <rPr>
        <sz val="10"/>
        <rFont val="宋体"/>
        <charset val="134"/>
      </rPr>
      <t>群众体育</t>
    </r>
  </si>
  <si>
    <r>
      <rPr>
        <sz val="11"/>
        <rFont val="Times New Roman"/>
        <charset val="134"/>
      </rPr>
      <t xml:space="preserve">  </t>
    </r>
    <r>
      <rPr>
        <sz val="10"/>
        <rFont val="宋体"/>
        <charset val="134"/>
      </rPr>
      <t>新闻出版电影</t>
    </r>
  </si>
  <si>
    <r>
      <rPr>
        <sz val="11"/>
        <rFont val="Times New Roman"/>
        <charset val="134"/>
      </rPr>
      <t xml:space="preserve">    </t>
    </r>
    <r>
      <rPr>
        <sz val="10"/>
        <rFont val="宋体"/>
        <charset val="134"/>
      </rPr>
      <t>出版发行</t>
    </r>
  </si>
  <si>
    <r>
      <rPr>
        <sz val="11"/>
        <rFont val="Times New Roman"/>
        <charset val="134"/>
      </rPr>
      <t xml:space="preserve">    </t>
    </r>
    <r>
      <rPr>
        <sz val="10"/>
        <rFont val="宋体"/>
        <charset val="134"/>
      </rPr>
      <t>其他新闻出版电影支出</t>
    </r>
  </si>
  <si>
    <r>
      <rPr>
        <sz val="11"/>
        <rFont val="Times New Roman"/>
        <charset val="134"/>
      </rPr>
      <t xml:space="preserve">  </t>
    </r>
    <r>
      <rPr>
        <sz val="10"/>
        <rFont val="宋体"/>
        <charset val="134"/>
      </rPr>
      <t>广播电视</t>
    </r>
  </si>
  <si>
    <r>
      <rPr>
        <sz val="11"/>
        <rFont val="Times New Roman"/>
        <charset val="134"/>
      </rPr>
      <t xml:space="preserve">    </t>
    </r>
    <r>
      <rPr>
        <sz val="10"/>
        <rFont val="宋体"/>
        <charset val="134"/>
      </rPr>
      <t>广播</t>
    </r>
  </si>
  <si>
    <r>
      <rPr>
        <sz val="11"/>
        <rFont val="Times New Roman"/>
        <charset val="134"/>
      </rPr>
      <t xml:space="preserve">    </t>
    </r>
    <r>
      <rPr>
        <sz val="10"/>
        <rFont val="宋体"/>
        <charset val="134"/>
      </rPr>
      <t>电视</t>
    </r>
  </si>
  <si>
    <r>
      <rPr>
        <sz val="11"/>
        <rFont val="Times New Roman"/>
        <charset val="134"/>
      </rPr>
      <t xml:space="preserve">    </t>
    </r>
    <r>
      <rPr>
        <sz val="10"/>
        <rFont val="宋体"/>
        <charset val="134"/>
      </rPr>
      <t>其他广播电视支出</t>
    </r>
  </si>
  <si>
    <r>
      <rPr>
        <sz val="11"/>
        <rFont val="Times New Roman"/>
        <charset val="134"/>
      </rPr>
      <t xml:space="preserve">  </t>
    </r>
    <r>
      <rPr>
        <sz val="10"/>
        <rFont val="宋体"/>
        <charset val="134"/>
      </rPr>
      <t>其他文化旅游体育与传媒支出</t>
    </r>
  </si>
  <si>
    <r>
      <rPr>
        <sz val="11"/>
        <rFont val="Times New Roman"/>
        <charset val="134"/>
      </rPr>
      <t xml:space="preserve">    </t>
    </r>
    <r>
      <rPr>
        <sz val="10"/>
        <rFont val="宋体"/>
        <charset val="134"/>
      </rPr>
      <t>其他文化旅游体育与传媒支出</t>
    </r>
  </si>
  <si>
    <t>社会保障和就业支出</t>
  </si>
  <si>
    <r>
      <rPr>
        <sz val="11"/>
        <rFont val="Times New Roman"/>
        <charset val="134"/>
      </rPr>
      <t xml:space="preserve">  </t>
    </r>
    <r>
      <rPr>
        <sz val="10"/>
        <rFont val="宋体"/>
        <charset val="134"/>
      </rPr>
      <t>人力资源和社会保障管理事务</t>
    </r>
  </si>
  <si>
    <r>
      <rPr>
        <sz val="11"/>
        <rFont val="Times New Roman"/>
        <charset val="134"/>
      </rPr>
      <t xml:space="preserve">    </t>
    </r>
    <r>
      <rPr>
        <sz val="10"/>
        <rFont val="宋体"/>
        <charset val="134"/>
      </rPr>
      <t>劳动保障监察</t>
    </r>
  </si>
  <si>
    <r>
      <rPr>
        <sz val="11"/>
        <rFont val="Times New Roman"/>
        <charset val="134"/>
      </rPr>
      <t xml:space="preserve">    </t>
    </r>
    <r>
      <rPr>
        <sz val="10"/>
        <rFont val="宋体"/>
        <charset val="134"/>
      </rPr>
      <t>就业管理事务</t>
    </r>
  </si>
  <si>
    <r>
      <rPr>
        <sz val="11"/>
        <rFont val="Times New Roman"/>
        <charset val="134"/>
      </rPr>
      <t xml:space="preserve">    </t>
    </r>
    <r>
      <rPr>
        <sz val="10"/>
        <rFont val="宋体"/>
        <charset val="134"/>
      </rPr>
      <t>社会保险经办机构</t>
    </r>
  </si>
  <si>
    <r>
      <rPr>
        <sz val="11"/>
        <rFont val="Times New Roman"/>
        <charset val="134"/>
      </rPr>
      <t xml:space="preserve">    </t>
    </r>
    <r>
      <rPr>
        <sz val="10"/>
        <rFont val="宋体"/>
        <charset val="134"/>
      </rPr>
      <t>公共就业服务和职业技能鉴定机构</t>
    </r>
  </si>
  <si>
    <r>
      <rPr>
        <sz val="11"/>
        <rFont val="Times New Roman"/>
        <charset val="134"/>
      </rPr>
      <t xml:space="preserve">    </t>
    </r>
    <r>
      <rPr>
        <sz val="10"/>
        <rFont val="宋体"/>
        <charset val="134"/>
      </rPr>
      <t>劳动人事争议调解仲裁</t>
    </r>
  </si>
  <si>
    <r>
      <rPr>
        <sz val="11"/>
        <rFont val="Times New Roman"/>
        <charset val="134"/>
      </rPr>
      <t xml:space="preserve">    </t>
    </r>
    <r>
      <rPr>
        <sz val="10"/>
        <rFont val="宋体"/>
        <charset val="134"/>
      </rPr>
      <t>其他人力资源和社会保障管理事务支出</t>
    </r>
  </si>
  <si>
    <r>
      <rPr>
        <sz val="11"/>
        <rFont val="Times New Roman"/>
        <charset val="134"/>
      </rPr>
      <t xml:space="preserve">  </t>
    </r>
    <r>
      <rPr>
        <sz val="10"/>
        <rFont val="宋体"/>
        <charset val="134"/>
      </rPr>
      <t>民政管理事务</t>
    </r>
  </si>
  <si>
    <r>
      <rPr>
        <sz val="11"/>
        <rFont val="Times New Roman"/>
        <charset val="134"/>
      </rPr>
      <t xml:space="preserve">    </t>
    </r>
    <r>
      <rPr>
        <sz val="10"/>
        <rFont val="宋体"/>
        <charset val="134"/>
      </rPr>
      <t>行政区划和地名管理</t>
    </r>
  </si>
  <si>
    <r>
      <rPr>
        <sz val="11"/>
        <rFont val="Times New Roman"/>
        <charset val="134"/>
      </rPr>
      <t xml:space="preserve">    </t>
    </r>
    <r>
      <rPr>
        <sz val="10"/>
        <rFont val="宋体"/>
        <charset val="134"/>
      </rPr>
      <t>基层政权建设和社区治理</t>
    </r>
  </si>
  <si>
    <r>
      <rPr>
        <sz val="11"/>
        <rFont val="Times New Roman"/>
        <charset val="134"/>
      </rPr>
      <t xml:space="preserve">    </t>
    </r>
    <r>
      <rPr>
        <sz val="10"/>
        <rFont val="宋体"/>
        <charset val="134"/>
      </rPr>
      <t>其他民政管理事务支出</t>
    </r>
  </si>
  <si>
    <r>
      <rPr>
        <sz val="11"/>
        <rFont val="Times New Roman"/>
        <charset val="134"/>
      </rPr>
      <t xml:space="preserve">  </t>
    </r>
    <r>
      <rPr>
        <sz val="10"/>
        <rFont val="宋体"/>
        <charset val="134"/>
      </rPr>
      <t>行政事业单位养老支出</t>
    </r>
  </si>
  <si>
    <r>
      <rPr>
        <sz val="11"/>
        <rFont val="Times New Roman"/>
        <charset val="134"/>
      </rPr>
      <t xml:space="preserve">    </t>
    </r>
    <r>
      <rPr>
        <sz val="10"/>
        <rFont val="宋体"/>
        <charset val="134"/>
      </rPr>
      <t>行政单位离退休</t>
    </r>
  </si>
  <si>
    <r>
      <rPr>
        <sz val="11"/>
        <rFont val="Times New Roman"/>
        <charset val="134"/>
      </rPr>
      <t xml:space="preserve">    </t>
    </r>
    <r>
      <rPr>
        <sz val="10"/>
        <rFont val="宋体"/>
        <charset val="134"/>
      </rPr>
      <t>事业单位离退休</t>
    </r>
  </si>
  <si>
    <r>
      <rPr>
        <sz val="11"/>
        <rFont val="Times New Roman"/>
        <charset val="134"/>
      </rPr>
      <t xml:space="preserve">    </t>
    </r>
    <r>
      <rPr>
        <sz val="10"/>
        <rFont val="宋体"/>
        <charset val="134"/>
      </rPr>
      <t>离退休人员管理机构</t>
    </r>
  </si>
  <si>
    <r>
      <rPr>
        <sz val="11"/>
        <rFont val="Times New Roman"/>
        <charset val="134"/>
      </rPr>
      <t xml:space="preserve">    </t>
    </r>
    <r>
      <rPr>
        <sz val="10"/>
        <rFont val="宋体"/>
        <charset val="134"/>
      </rPr>
      <t>机关事业单位基本养老保险缴费支出</t>
    </r>
  </si>
  <si>
    <r>
      <rPr>
        <sz val="11"/>
        <rFont val="Times New Roman"/>
        <charset val="134"/>
      </rPr>
      <t xml:space="preserve">    </t>
    </r>
    <r>
      <rPr>
        <sz val="10"/>
        <rFont val="宋体"/>
        <charset val="134"/>
      </rPr>
      <t>机关事业单位职业年金缴费支出</t>
    </r>
  </si>
  <si>
    <r>
      <rPr>
        <sz val="11"/>
        <rFont val="Times New Roman"/>
        <charset val="134"/>
      </rPr>
      <t xml:space="preserve">    </t>
    </r>
    <r>
      <rPr>
        <sz val="10"/>
        <rFont val="宋体"/>
        <charset val="134"/>
      </rPr>
      <t>对机关事业单位基本养老保险基金的补助</t>
    </r>
  </si>
  <si>
    <r>
      <rPr>
        <sz val="11"/>
        <rFont val="Times New Roman"/>
        <charset val="134"/>
      </rPr>
      <t xml:space="preserve">    </t>
    </r>
    <r>
      <rPr>
        <sz val="10"/>
        <rFont val="宋体"/>
        <charset val="134"/>
      </rPr>
      <t>其他行政事业单位养老支出</t>
    </r>
  </si>
  <si>
    <r>
      <rPr>
        <sz val="11"/>
        <rFont val="Times New Roman"/>
        <charset val="134"/>
      </rPr>
      <t xml:space="preserve">  </t>
    </r>
    <r>
      <rPr>
        <sz val="10"/>
        <rFont val="宋体"/>
        <charset val="134"/>
      </rPr>
      <t>企业改革补助</t>
    </r>
  </si>
  <si>
    <r>
      <rPr>
        <sz val="11"/>
        <rFont val="Times New Roman"/>
        <charset val="134"/>
      </rPr>
      <t xml:space="preserve">    </t>
    </r>
    <r>
      <rPr>
        <sz val="10"/>
        <rFont val="宋体"/>
        <charset val="134"/>
      </rPr>
      <t>企业关闭破产补助</t>
    </r>
  </si>
  <si>
    <r>
      <rPr>
        <sz val="11"/>
        <rFont val="Times New Roman"/>
        <charset val="134"/>
      </rPr>
      <t xml:space="preserve">  </t>
    </r>
    <r>
      <rPr>
        <sz val="10"/>
        <rFont val="宋体"/>
        <charset val="134"/>
      </rPr>
      <t>就业补助</t>
    </r>
  </si>
  <si>
    <r>
      <rPr>
        <sz val="11"/>
        <rFont val="Times New Roman"/>
        <charset val="134"/>
      </rPr>
      <t xml:space="preserve">    </t>
    </r>
    <r>
      <rPr>
        <sz val="10"/>
        <rFont val="宋体"/>
        <charset val="134"/>
      </rPr>
      <t>其他就业补助支出</t>
    </r>
  </si>
  <si>
    <r>
      <rPr>
        <sz val="11"/>
        <rFont val="Times New Roman"/>
        <charset val="134"/>
      </rPr>
      <t xml:space="preserve">  </t>
    </r>
    <r>
      <rPr>
        <sz val="10"/>
        <rFont val="宋体"/>
        <charset val="134"/>
      </rPr>
      <t>抚恤</t>
    </r>
  </si>
  <si>
    <r>
      <rPr>
        <sz val="11"/>
        <rFont val="Times New Roman"/>
        <charset val="134"/>
      </rPr>
      <t xml:space="preserve">    </t>
    </r>
    <r>
      <rPr>
        <sz val="10"/>
        <rFont val="宋体"/>
        <charset val="134"/>
      </rPr>
      <t>伤残抚恤</t>
    </r>
  </si>
  <si>
    <r>
      <rPr>
        <sz val="11"/>
        <rFont val="Times New Roman"/>
        <charset val="134"/>
      </rPr>
      <t xml:space="preserve">    </t>
    </r>
    <r>
      <rPr>
        <sz val="10"/>
        <rFont val="宋体"/>
        <charset val="134"/>
      </rPr>
      <t>义务兵优待</t>
    </r>
  </si>
  <si>
    <r>
      <rPr>
        <sz val="11"/>
        <rFont val="Times New Roman"/>
        <charset val="134"/>
      </rPr>
      <t xml:space="preserve">    </t>
    </r>
    <r>
      <rPr>
        <sz val="10"/>
        <rFont val="宋体"/>
        <charset val="134"/>
      </rPr>
      <t>其他优抚支出</t>
    </r>
  </si>
  <si>
    <r>
      <rPr>
        <sz val="11"/>
        <rFont val="Times New Roman"/>
        <charset val="134"/>
      </rPr>
      <t xml:space="preserve">  </t>
    </r>
    <r>
      <rPr>
        <sz val="10"/>
        <rFont val="宋体"/>
        <charset val="134"/>
      </rPr>
      <t>退役安置</t>
    </r>
  </si>
  <si>
    <r>
      <rPr>
        <sz val="11"/>
        <rFont val="Times New Roman"/>
        <charset val="134"/>
      </rPr>
      <t xml:space="preserve">    </t>
    </r>
    <r>
      <rPr>
        <sz val="10"/>
        <rFont val="宋体"/>
        <charset val="134"/>
      </rPr>
      <t>退役士兵安置</t>
    </r>
  </si>
  <si>
    <r>
      <rPr>
        <sz val="11"/>
        <rFont val="Times New Roman"/>
        <charset val="134"/>
      </rPr>
      <t xml:space="preserve">    </t>
    </r>
    <r>
      <rPr>
        <sz val="10"/>
        <rFont val="宋体"/>
        <charset val="134"/>
      </rPr>
      <t>军队移交政府的离退休人员安置</t>
    </r>
  </si>
  <si>
    <r>
      <rPr>
        <sz val="11"/>
        <rFont val="Times New Roman"/>
        <charset val="134"/>
      </rPr>
      <t xml:space="preserve">    </t>
    </r>
    <r>
      <rPr>
        <sz val="10"/>
        <rFont val="宋体"/>
        <charset val="134"/>
      </rPr>
      <t>退役士兵管理教育</t>
    </r>
  </si>
  <si>
    <r>
      <rPr>
        <sz val="11"/>
        <rFont val="Times New Roman"/>
        <charset val="134"/>
      </rPr>
      <t xml:space="preserve">    </t>
    </r>
    <r>
      <rPr>
        <sz val="10"/>
        <rFont val="宋体"/>
        <charset val="134"/>
      </rPr>
      <t>军队转业干部安置</t>
    </r>
  </si>
  <si>
    <r>
      <rPr>
        <sz val="11"/>
        <rFont val="Times New Roman"/>
        <charset val="134"/>
      </rPr>
      <t xml:space="preserve">    </t>
    </r>
    <r>
      <rPr>
        <sz val="10"/>
        <rFont val="宋体"/>
        <charset val="134"/>
      </rPr>
      <t>其他退役安置支出</t>
    </r>
  </si>
  <si>
    <r>
      <rPr>
        <sz val="11"/>
        <rFont val="Times New Roman"/>
        <charset val="134"/>
      </rPr>
      <t xml:space="preserve">  </t>
    </r>
    <r>
      <rPr>
        <sz val="10"/>
        <rFont val="宋体"/>
        <charset val="134"/>
      </rPr>
      <t>社会福利</t>
    </r>
  </si>
  <si>
    <r>
      <rPr>
        <sz val="11"/>
        <rFont val="Times New Roman"/>
        <charset val="134"/>
      </rPr>
      <t xml:space="preserve">    </t>
    </r>
    <r>
      <rPr>
        <sz val="10"/>
        <rFont val="宋体"/>
        <charset val="134"/>
      </rPr>
      <t>儿童福利</t>
    </r>
  </si>
  <si>
    <r>
      <rPr>
        <sz val="11"/>
        <rFont val="Times New Roman"/>
        <charset val="134"/>
      </rPr>
      <t xml:space="preserve">    </t>
    </r>
    <r>
      <rPr>
        <sz val="10"/>
        <rFont val="宋体"/>
        <charset val="134"/>
      </rPr>
      <t>老年福利</t>
    </r>
  </si>
  <si>
    <r>
      <rPr>
        <sz val="11"/>
        <rFont val="Times New Roman"/>
        <charset val="134"/>
      </rPr>
      <t xml:space="preserve">    </t>
    </r>
    <r>
      <rPr>
        <sz val="10"/>
        <rFont val="宋体"/>
        <charset val="134"/>
      </rPr>
      <t>殡葬</t>
    </r>
  </si>
  <si>
    <r>
      <rPr>
        <sz val="11"/>
        <rFont val="Times New Roman"/>
        <charset val="134"/>
      </rPr>
      <t xml:space="preserve">    </t>
    </r>
    <r>
      <rPr>
        <sz val="10"/>
        <rFont val="宋体"/>
        <charset val="134"/>
      </rPr>
      <t>社会福利事业单位</t>
    </r>
  </si>
  <si>
    <r>
      <rPr>
        <sz val="11"/>
        <rFont val="Times New Roman"/>
        <charset val="134"/>
      </rPr>
      <t xml:space="preserve">    </t>
    </r>
    <r>
      <rPr>
        <sz val="10"/>
        <rFont val="宋体"/>
        <charset val="134"/>
      </rPr>
      <t>其他社会福利支出</t>
    </r>
  </si>
  <si>
    <r>
      <rPr>
        <sz val="11"/>
        <rFont val="Times New Roman"/>
        <charset val="134"/>
      </rPr>
      <t xml:space="preserve">  </t>
    </r>
    <r>
      <rPr>
        <sz val="10"/>
        <rFont val="宋体"/>
        <charset val="134"/>
      </rPr>
      <t>残疾人事业</t>
    </r>
  </si>
  <si>
    <r>
      <rPr>
        <sz val="11"/>
        <rFont val="Times New Roman"/>
        <charset val="134"/>
      </rPr>
      <t xml:space="preserve">    </t>
    </r>
    <r>
      <rPr>
        <sz val="10"/>
        <rFont val="宋体"/>
        <charset val="134"/>
      </rPr>
      <t>残疾人康复</t>
    </r>
  </si>
  <si>
    <r>
      <rPr>
        <sz val="11"/>
        <rFont val="Times New Roman"/>
        <charset val="134"/>
      </rPr>
      <t xml:space="preserve">    </t>
    </r>
    <r>
      <rPr>
        <sz val="10"/>
        <rFont val="宋体"/>
        <charset val="134"/>
      </rPr>
      <t>残疾人就业和扶贫</t>
    </r>
  </si>
  <si>
    <r>
      <rPr>
        <sz val="11"/>
        <rFont val="Times New Roman"/>
        <charset val="134"/>
      </rPr>
      <t xml:space="preserve">    </t>
    </r>
    <r>
      <rPr>
        <sz val="10"/>
        <rFont val="宋体"/>
        <charset val="134"/>
      </rPr>
      <t>残疾人体育</t>
    </r>
  </si>
  <si>
    <r>
      <rPr>
        <sz val="11"/>
        <rFont val="Times New Roman"/>
        <charset val="134"/>
      </rPr>
      <t xml:space="preserve">    </t>
    </r>
    <r>
      <rPr>
        <sz val="10"/>
        <rFont val="宋体"/>
        <charset val="134"/>
      </rPr>
      <t>其他残疾人事业支出</t>
    </r>
  </si>
  <si>
    <r>
      <rPr>
        <sz val="11"/>
        <rFont val="Times New Roman"/>
        <charset val="134"/>
      </rPr>
      <t xml:space="preserve">  </t>
    </r>
    <r>
      <rPr>
        <sz val="10"/>
        <rFont val="宋体"/>
        <charset val="134"/>
      </rPr>
      <t>红十字事业</t>
    </r>
  </si>
  <si>
    <r>
      <rPr>
        <sz val="11"/>
        <rFont val="Times New Roman"/>
        <charset val="134"/>
      </rPr>
      <t xml:space="preserve">  </t>
    </r>
    <r>
      <rPr>
        <sz val="10"/>
        <rFont val="宋体"/>
        <charset val="134"/>
      </rPr>
      <t>最低生活保障</t>
    </r>
  </si>
  <si>
    <r>
      <rPr>
        <sz val="11"/>
        <rFont val="Times New Roman"/>
        <charset val="134"/>
      </rPr>
      <t xml:space="preserve">    </t>
    </r>
    <r>
      <rPr>
        <sz val="10"/>
        <rFont val="宋体"/>
        <charset val="134"/>
      </rPr>
      <t>城市最低生活保障金支出</t>
    </r>
  </si>
  <si>
    <r>
      <rPr>
        <sz val="11"/>
        <rFont val="Times New Roman"/>
        <charset val="134"/>
      </rPr>
      <t xml:space="preserve">    </t>
    </r>
    <r>
      <rPr>
        <sz val="10"/>
        <rFont val="宋体"/>
        <charset val="134"/>
      </rPr>
      <t>农村最低生活保障金支出</t>
    </r>
  </si>
  <si>
    <r>
      <rPr>
        <sz val="11"/>
        <rFont val="Times New Roman"/>
        <charset val="134"/>
      </rPr>
      <t xml:space="preserve">  </t>
    </r>
    <r>
      <rPr>
        <sz val="10"/>
        <rFont val="宋体"/>
        <charset val="134"/>
      </rPr>
      <t>临时救助</t>
    </r>
  </si>
  <si>
    <r>
      <rPr>
        <sz val="11"/>
        <rFont val="Times New Roman"/>
        <charset val="134"/>
      </rPr>
      <t xml:space="preserve">    </t>
    </r>
    <r>
      <rPr>
        <sz val="10"/>
        <rFont val="宋体"/>
        <charset val="134"/>
      </rPr>
      <t>流浪乞讨人员救助支出</t>
    </r>
  </si>
  <si>
    <r>
      <rPr>
        <sz val="11"/>
        <rFont val="Times New Roman"/>
        <charset val="134"/>
      </rPr>
      <t xml:space="preserve">  </t>
    </r>
    <r>
      <rPr>
        <sz val="10"/>
        <rFont val="宋体"/>
        <charset val="134"/>
      </rPr>
      <t>特困人员救助供养</t>
    </r>
  </si>
  <si>
    <r>
      <rPr>
        <sz val="11"/>
        <rFont val="Times New Roman"/>
        <charset val="134"/>
      </rPr>
      <t xml:space="preserve">    </t>
    </r>
    <r>
      <rPr>
        <sz val="10"/>
        <rFont val="宋体"/>
        <charset val="134"/>
      </rPr>
      <t>城市特困人员救助供养支出</t>
    </r>
  </si>
  <si>
    <r>
      <rPr>
        <sz val="11"/>
        <rFont val="Times New Roman"/>
        <charset val="134"/>
      </rPr>
      <t xml:space="preserve">  </t>
    </r>
    <r>
      <rPr>
        <sz val="10"/>
        <rFont val="宋体"/>
        <charset val="134"/>
      </rPr>
      <t>其他生活救助</t>
    </r>
  </si>
  <si>
    <r>
      <rPr>
        <sz val="11"/>
        <rFont val="Times New Roman"/>
        <charset val="134"/>
      </rPr>
      <t xml:space="preserve">    </t>
    </r>
    <r>
      <rPr>
        <sz val="10"/>
        <rFont val="宋体"/>
        <charset val="134"/>
      </rPr>
      <t>其他城市生活救助</t>
    </r>
  </si>
  <si>
    <r>
      <rPr>
        <sz val="11"/>
        <rFont val="Times New Roman"/>
        <charset val="134"/>
      </rPr>
      <t xml:space="preserve">  </t>
    </r>
    <r>
      <rPr>
        <sz val="10"/>
        <rFont val="宋体"/>
        <charset val="134"/>
      </rPr>
      <t>财政对基本养老保险基金的补助</t>
    </r>
  </si>
  <si>
    <r>
      <rPr>
        <sz val="11"/>
        <rFont val="Times New Roman"/>
        <charset val="134"/>
      </rPr>
      <t xml:space="preserve">    </t>
    </r>
    <r>
      <rPr>
        <sz val="10"/>
        <rFont val="宋体"/>
        <charset val="134"/>
      </rPr>
      <t>财政对企业职工基本养老保险基金的补助</t>
    </r>
  </si>
  <si>
    <r>
      <rPr>
        <sz val="11"/>
        <rFont val="Times New Roman"/>
        <charset val="134"/>
      </rPr>
      <t xml:space="preserve">  </t>
    </r>
    <r>
      <rPr>
        <sz val="10"/>
        <rFont val="宋体"/>
        <charset val="134"/>
      </rPr>
      <t>财政对其他社会保险基金的补助</t>
    </r>
  </si>
  <si>
    <r>
      <rPr>
        <sz val="11"/>
        <rFont val="Times New Roman"/>
        <charset val="134"/>
      </rPr>
      <t xml:space="preserve">    </t>
    </r>
    <r>
      <rPr>
        <sz val="10"/>
        <rFont val="宋体"/>
        <charset val="134"/>
      </rPr>
      <t>其他财政对社会保险基金的补助</t>
    </r>
  </si>
  <si>
    <r>
      <rPr>
        <sz val="11"/>
        <rFont val="Times New Roman"/>
        <charset val="134"/>
      </rPr>
      <t xml:space="preserve">  </t>
    </r>
    <r>
      <rPr>
        <sz val="10"/>
        <rFont val="宋体"/>
        <charset val="134"/>
      </rPr>
      <t>退役军人管理事务</t>
    </r>
  </si>
  <si>
    <r>
      <rPr>
        <sz val="11"/>
        <rFont val="Times New Roman"/>
        <charset val="134"/>
      </rPr>
      <t xml:space="preserve">    </t>
    </r>
    <r>
      <rPr>
        <sz val="10"/>
        <rFont val="宋体"/>
        <charset val="134"/>
      </rPr>
      <t>拥军优属</t>
    </r>
  </si>
  <si>
    <r>
      <rPr>
        <sz val="11"/>
        <rFont val="Times New Roman"/>
        <charset val="134"/>
      </rPr>
      <t xml:space="preserve">    </t>
    </r>
    <r>
      <rPr>
        <sz val="10"/>
        <rFont val="宋体"/>
        <charset val="134"/>
      </rPr>
      <t>其他退役军人事务管理支出</t>
    </r>
  </si>
  <si>
    <r>
      <rPr>
        <sz val="11"/>
        <rFont val="Times New Roman"/>
        <charset val="134"/>
      </rPr>
      <t xml:space="preserve">  </t>
    </r>
    <r>
      <rPr>
        <sz val="10"/>
        <rFont val="宋体"/>
        <charset val="134"/>
      </rPr>
      <t>其他社会保障和就业支出</t>
    </r>
  </si>
  <si>
    <r>
      <rPr>
        <sz val="11"/>
        <rFont val="Times New Roman"/>
        <charset val="134"/>
      </rPr>
      <t xml:space="preserve">    </t>
    </r>
    <r>
      <rPr>
        <sz val="10"/>
        <rFont val="宋体"/>
        <charset val="134"/>
      </rPr>
      <t>其他社会保障和就业支出</t>
    </r>
  </si>
  <si>
    <t>卫生健康支出</t>
  </si>
  <si>
    <r>
      <rPr>
        <sz val="11"/>
        <rFont val="Times New Roman"/>
        <charset val="134"/>
      </rPr>
      <t xml:space="preserve">  </t>
    </r>
    <r>
      <rPr>
        <sz val="10"/>
        <rFont val="宋体"/>
        <charset val="134"/>
      </rPr>
      <t>卫生健康管理事务</t>
    </r>
  </si>
  <si>
    <r>
      <rPr>
        <sz val="11"/>
        <rFont val="Times New Roman"/>
        <charset val="134"/>
      </rPr>
      <t xml:space="preserve">    </t>
    </r>
    <r>
      <rPr>
        <sz val="10"/>
        <rFont val="宋体"/>
        <charset val="134"/>
      </rPr>
      <t>其他卫生健康管理事务支出</t>
    </r>
  </si>
  <si>
    <r>
      <rPr>
        <sz val="11"/>
        <rFont val="Times New Roman"/>
        <charset val="134"/>
      </rPr>
      <t xml:space="preserve">  </t>
    </r>
    <r>
      <rPr>
        <sz val="10"/>
        <rFont val="宋体"/>
        <charset val="134"/>
      </rPr>
      <t>公立医院</t>
    </r>
  </si>
  <si>
    <r>
      <rPr>
        <sz val="11"/>
        <rFont val="Times New Roman"/>
        <charset val="134"/>
      </rPr>
      <t xml:space="preserve">    </t>
    </r>
    <r>
      <rPr>
        <sz val="10"/>
        <rFont val="宋体"/>
        <charset val="134"/>
      </rPr>
      <t>综合医院</t>
    </r>
  </si>
  <si>
    <r>
      <rPr>
        <sz val="11"/>
        <rFont val="Times New Roman"/>
        <charset val="134"/>
      </rPr>
      <t xml:space="preserve">    </t>
    </r>
    <r>
      <rPr>
        <sz val="10"/>
        <rFont val="宋体"/>
        <charset val="134"/>
      </rPr>
      <t>中医（民族）医院</t>
    </r>
  </si>
  <si>
    <r>
      <rPr>
        <sz val="11"/>
        <rFont val="Times New Roman"/>
        <charset val="134"/>
      </rPr>
      <t xml:space="preserve">    </t>
    </r>
    <r>
      <rPr>
        <sz val="10"/>
        <rFont val="宋体"/>
        <charset val="134"/>
      </rPr>
      <t>传染病医院</t>
    </r>
  </si>
  <si>
    <r>
      <rPr>
        <sz val="11"/>
        <rFont val="Times New Roman"/>
        <charset val="134"/>
      </rPr>
      <t xml:space="preserve">    </t>
    </r>
    <r>
      <rPr>
        <sz val="10"/>
        <rFont val="宋体"/>
        <charset val="134"/>
      </rPr>
      <t>其他公立医院支出</t>
    </r>
  </si>
  <si>
    <r>
      <rPr>
        <sz val="11"/>
        <rFont val="Times New Roman"/>
        <charset val="134"/>
      </rPr>
      <t xml:space="preserve">  </t>
    </r>
    <r>
      <rPr>
        <sz val="10"/>
        <rFont val="宋体"/>
        <charset val="134"/>
      </rPr>
      <t>公共卫生</t>
    </r>
  </si>
  <si>
    <r>
      <rPr>
        <sz val="11"/>
        <rFont val="Times New Roman"/>
        <charset val="134"/>
      </rPr>
      <t xml:space="preserve">    </t>
    </r>
    <r>
      <rPr>
        <sz val="10"/>
        <rFont val="宋体"/>
        <charset val="134"/>
      </rPr>
      <t>疾病预防控制机构</t>
    </r>
  </si>
  <si>
    <r>
      <rPr>
        <sz val="11"/>
        <rFont val="Times New Roman"/>
        <charset val="134"/>
      </rPr>
      <t xml:space="preserve">    </t>
    </r>
    <r>
      <rPr>
        <sz val="10"/>
        <rFont val="宋体"/>
        <charset val="134"/>
      </rPr>
      <t>卫生监督机构</t>
    </r>
  </si>
  <si>
    <r>
      <rPr>
        <sz val="11"/>
        <rFont val="Times New Roman"/>
        <charset val="134"/>
      </rPr>
      <t xml:space="preserve">    </t>
    </r>
    <r>
      <rPr>
        <sz val="10"/>
        <rFont val="宋体"/>
        <charset val="134"/>
      </rPr>
      <t>妇幼保健机构</t>
    </r>
  </si>
  <si>
    <r>
      <rPr>
        <sz val="11"/>
        <rFont val="Times New Roman"/>
        <charset val="134"/>
      </rPr>
      <t xml:space="preserve">    </t>
    </r>
    <r>
      <rPr>
        <sz val="10"/>
        <rFont val="宋体"/>
        <charset val="134"/>
      </rPr>
      <t>采供血机构</t>
    </r>
  </si>
  <si>
    <r>
      <rPr>
        <sz val="11"/>
        <rFont val="Times New Roman"/>
        <charset val="134"/>
      </rPr>
      <t xml:space="preserve">    </t>
    </r>
    <r>
      <rPr>
        <sz val="10"/>
        <rFont val="宋体"/>
        <charset val="134"/>
      </rPr>
      <t>基本公共卫生服务</t>
    </r>
  </si>
  <si>
    <r>
      <rPr>
        <sz val="11"/>
        <rFont val="Times New Roman"/>
        <charset val="134"/>
      </rPr>
      <t xml:space="preserve">    </t>
    </r>
    <r>
      <rPr>
        <sz val="10"/>
        <rFont val="宋体"/>
        <charset val="134"/>
      </rPr>
      <t>重大公共卫生服务</t>
    </r>
  </si>
  <si>
    <r>
      <rPr>
        <sz val="11"/>
        <rFont val="Times New Roman"/>
        <charset val="134"/>
      </rPr>
      <t xml:space="preserve">    </t>
    </r>
    <r>
      <rPr>
        <sz val="10"/>
        <rFont val="宋体"/>
        <charset val="134"/>
      </rPr>
      <t>突发公共卫生事件应急处理</t>
    </r>
  </si>
  <si>
    <r>
      <rPr>
        <sz val="11"/>
        <rFont val="Times New Roman"/>
        <charset val="134"/>
      </rPr>
      <t xml:space="preserve">    </t>
    </r>
    <r>
      <rPr>
        <sz val="10"/>
        <rFont val="宋体"/>
        <charset val="134"/>
      </rPr>
      <t>其他公共卫生支出</t>
    </r>
  </si>
  <si>
    <r>
      <rPr>
        <sz val="11"/>
        <rFont val="Times New Roman"/>
        <charset val="134"/>
      </rPr>
      <t xml:space="preserve">  </t>
    </r>
    <r>
      <rPr>
        <sz val="10"/>
        <rFont val="宋体"/>
        <charset val="134"/>
      </rPr>
      <t>中医药</t>
    </r>
  </si>
  <si>
    <r>
      <rPr>
        <sz val="11"/>
        <rFont val="Times New Roman"/>
        <charset val="134"/>
      </rPr>
      <t xml:space="preserve">    </t>
    </r>
    <r>
      <rPr>
        <sz val="10"/>
        <rFont val="宋体"/>
        <charset val="134"/>
      </rPr>
      <t>中医（民族医）药专项</t>
    </r>
  </si>
  <si>
    <r>
      <rPr>
        <sz val="11"/>
        <rFont val="Times New Roman"/>
        <charset val="134"/>
      </rPr>
      <t xml:space="preserve">  </t>
    </r>
    <r>
      <rPr>
        <sz val="10"/>
        <rFont val="宋体"/>
        <charset val="134"/>
      </rPr>
      <t>计划生育事务</t>
    </r>
  </si>
  <si>
    <r>
      <rPr>
        <sz val="11"/>
        <rFont val="Times New Roman"/>
        <charset val="134"/>
      </rPr>
      <t xml:space="preserve">    </t>
    </r>
    <r>
      <rPr>
        <sz val="10"/>
        <rFont val="宋体"/>
        <charset val="134"/>
      </rPr>
      <t>计划生育机构</t>
    </r>
  </si>
  <si>
    <r>
      <rPr>
        <sz val="11"/>
        <rFont val="Times New Roman"/>
        <charset val="134"/>
      </rPr>
      <t xml:space="preserve">    </t>
    </r>
    <r>
      <rPr>
        <sz val="10"/>
        <rFont val="宋体"/>
        <charset val="134"/>
      </rPr>
      <t>其他计划生育事务支出</t>
    </r>
  </si>
  <si>
    <r>
      <rPr>
        <sz val="11"/>
        <rFont val="Times New Roman"/>
        <charset val="134"/>
      </rPr>
      <t xml:space="preserve">  </t>
    </r>
    <r>
      <rPr>
        <sz val="10"/>
        <rFont val="宋体"/>
        <charset val="134"/>
      </rPr>
      <t>行政事业单位医疗</t>
    </r>
  </si>
  <si>
    <r>
      <rPr>
        <sz val="11"/>
        <rFont val="Times New Roman"/>
        <charset val="134"/>
      </rPr>
      <t xml:space="preserve">    </t>
    </r>
    <r>
      <rPr>
        <sz val="10"/>
        <rFont val="宋体"/>
        <charset val="134"/>
      </rPr>
      <t>行政单位医疗</t>
    </r>
  </si>
  <si>
    <r>
      <rPr>
        <sz val="11"/>
        <rFont val="Times New Roman"/>
        <charset val="134"/>
      </rPr>
      <t xml:space="preserve">    </t>
    </r>
    <r>
      <rPr>
        <sz val="10"/>
        <rFont val="宋体"/>
        <charset val="134"/>
      </rPr>
      <t>事业单位医疗</t>
    </r>
  </si>
  <si>
    <r>
      <rPr>
        <sz val="11"/>
        <rFont val="Times New Roman"/>
        <charset val="134"/>
      </rPr>
      <t xml:space="preserve">    </t>
    </r>
    <r>
      <rPr>
        <sz val="10"/>
        <rFont val="宋体"/>
        <charset val="134"/>
      </rPr>
      <t>公务员医疗补助</t>
    </r>
  </si>
  <si>
    <r>
      <rPr>
        <sz val="11"/>
        <rFont val="Times New Roman"/>
        <charset val="134"/>
      </rPr>
      <t xml:space="preserve">    </t>
    </r>
    <r>
      <rPr>
        <sz val="10"/>
        <rFont val="宋体"/>
        <charset val="134"/>
      </rPr>
      <t>其他行政事业单位医疗支出</t>
    </r>
  </si>
  <si>
    <r>
      <rPr>
        <sz val="11"/>
        <rFont val="Times New Roman"/>
        <charset val="134"/>
      </rPr>
      <t xml:space="preserve">  </t>
    </r>
    <r>
      <rPr>
        <sz val="10"/>
        <rFont val="宋体"/>
        <charset val="134"/>
      </rPr>
      <t>医疗救助</t>
    </r>
  </si>
  <si>
    <r>
      <rPr>
        <sz val="11"/>
        <rFont val="Times New Roman"/>
        <charset val="134"/>
      </rPr>
      <t xml:space="preserve">    </t>
    </r>
    <r>
      <rPr>
        <sz val="10"/>
        <rFont val="宋体"/>
        <charset val="134"/>
      </rPr>
      <t>疾病应急救助</t>
    </r>
  </si>
  <si>
    <r>
      <rPr>
        <sz val="11"/>
        <rFont val="Times New Roman"/>
        <charset val="134"/>
      </rPr>
      <t xml:space="preserve">    </t>
    </r>
    <r>
      <rPr>
        <sz val="10"/>
        <rFont val="宋体"/>
        <charset val="134"/>
      </rPr>
      <t>其他医疗救助支出</t>
    </r>
  </si>
  <si>
    <r>
      <rPr>
        <sz val="11"/>
        <rFont val="Times New Roman"/>
        <charset val="134"/>
      </rPr>
      <t xml:space="preserve">  </t>
    </r>
    <r>
      <rPr>
        <sz val="10"/>
        <rFont val="宋体"/>
        <charset val="134"/>
      </rPr>
      <t>优抚对象医疗</t>
    </r>
  </si>
  <si>
    <r>
      <rPr>
        <sz val="11"/>
        <rFont val="Times New Roman"/>
        <charset val="134"/>
      </rPr>
      <t xml:space="preserve">    </t>
    </r>
    <r>
      <rPr>
        <sz val="10"/>
        <rFont val="宋体"/>
        <charset val="134"/>
      </rPr>
      <t>优抚对象医疗补助</t>
    </r>
  </si>
  <si>
    <r>
      <rPr>
        <sz val="11"/>
        <rFont val="Times New Roman"/>
        <charset val="134"/>
      </rPr>
      <t xml:space="preserve">    </t>
    </r>
    <r>
      <rPr>
        <sz val="10"/>
        <rFont val="宋体"/>
        <charset val="134"/>
      </rPr>
      <t>其他优抚对象医疗支出</t>
    </r>
  </si>
  <si>
    <r>
      <rPr>
        <sz val="11"/>
        <rFont val="Times New Roman"/>
        <charset val="134"/>
      </rPr>
      <t xml:space="preserve">  </t>
    </r>
    <r>
      <rPr>
        <sz val="10"/>
        <rFont val="宋体"/>
        <charset val="134"/>
      </rPr>
      <t>医疗保障管理事务</t>
    </r>
  </si>
  <si>
    <r>
      <rPr>
        <sz val="11"/>
        <rFont val="Times New Roman"/>
        <charset val="134"/>
      </rPr>
      <t xml:space="preserve">    </t>
    </r>
    <r>
      <rPr>
        <sz val="10"/>
        <rFont val="宋体"/>
        <charset val="134"/>
      </rPr>
      <t>医疗保障政策管理</t>
    </r>
  </si>
  <si>
    <r>
      <rPr>
        <sz val="11"/>
        <rFont val="Times New Roman"/>
        <charset val="134"/>
      </rPr>
      <t xml:space="preserve">    </t>
    </r>
    <r>
      <rPr>
        <sz val="10"/>
        <rFont val="宋体"/>
        <charset val="134"/>
      </rPr>
      <t>医疗保障经办事务</t>
    </r>
  </si>
  <si>
    <r>
      <rPr>
        <sz val="11"/>
        <rFont val="Times New Roman"/>
        <charset val="134"/>
      </rPr>
      <t xml:space="preserve">    </t>
    </r>
    <r>
      <rPr>
        <sz val="10"/>
        <rFont val="宋体"/>
        <charset val="134"/>
      </rPr>
      <t>其他医疗保障管理事务支出</t>
    </r>
  </si>
  <si>
    <r>
      <rPr>
        <sz val="11"/>
        <rFont val="Times New Roman"/>
        <charset val="134"/>
      </rPr>
      <t xml:space="preserve">  </t>
    </r>
    <r>
      <rPr>
        <sz val="10"/>
        <rFont val="宋体"/>
        <charset val="134"/>
      </rPr>
      <t>其他卫生健康支出</t>
    </r>
  </si>
  <si>
    <r>
      <rPr>
        <sz val="11"/>
        <rFont val="Times New Roman"/>
        <charset val="134"/>
      </rPr>
      <t xml:space="preserve">    </t>
    </r>
    <r>
      <rPr>
        <sz val="10"/>
        <rFont val="宋体"/>
        <charset val="134"/>
      </rPr>
      <t>其他卫生健康支出</t>
    </r>
  </si>
  <si>
    <t>节能环保支出</t>
  </si>
  <si>
    <r>
      <rPr>
        <sz val="11"/>
        <rFont val="Times New Roman"/>
        <charset val="134"/>
      </rPr>
      <t xml:space="preserve">  </t>
    </r>
    <r>
      <rPr>
        <sz val="10"/>
        <rFont val="宋体"/>
        <charset val="134"/>
      </rPr>
      <t>环境保护管理事务</t>
    </r>
  </si>
  <si>
    <r>
      <rPr>
        <sz val="11"/>
        <rFont val="Times New Roman"/>
        <charset val="134"/>
      </rPr>
      <t xml:space="preserve">    </t>
    </r>
    <r>
      <rPr>
        <sz val="10"/>
        <rFont val="宋体"/>
        <charset val="134"/>
      </rPr>
      <t>其他环境保护管理事务支出</t>
    </r>
  </si>
  <si>
    <r>
      <rPr>
        <sz val="11"/>
        <rFont val="Times New Roman"/>
        <charset val="134"/>
      </rPr>
      <t xml:space="preserve">  </t>
    </r>
    <r>
      <rPr>
        <sz val="10"/>
        <rFont val="宋体"/>
        <charset val="134"/>
      </rPr>
      <t>环境监测与监察</t>
    </r>
  </si>
  <si>
    <r>
      <rPr>
        <sz val="11"/>
        <rFont val="Times New Roman"/>
        <charset val="134"/>
      </rPr>
      <t xml:space="preserve">    </t>
    </r>
    <r>
      <rPr>
        <sz val="10"/>
        <rFont val="宋体"/>
        <charset val="134"/>
      </rPr>
      <t>建设项目环评审查与监督</t>
    </r>
  </si>
  <si>
    <r>
      <rPr>
        <sz val="11"/>
        <rFont val="Times New Roman"/>
        <charset val="134"/>
      </rPr>
      <t xml:space="preserve">    </t>
    </r>
    <r>
      <rPr>
        <sz val="10"/>
        <rFont val="宋体"/>
        <charset val="134"/>
      </rPr>
      <t>其他环境监测与监察支出</t>
    </r>
  </si>
  <si>
    <r>
      <rPr>
        <sz val="11"/>
        <rFont val="Times New Roman"/>
        <charset val="134"/>
      </rPr>
      <t xml:space="preserve">  </t>
    </r>
    <r>
      <rPr>
        <sz val="10"/>
        <rFont val="宋体"/>
        <charset val="134"/>
      </rPr>
      <t>污染防治</t>
    </r>
  </si>
  <si>
    <r>
      <rPr>
        <sz val="11"/>
        <rFont val="Times New Roman"/>
        <charset val="134"/>
      </rPr>
      <t xml:space="preserve">    </t>
    </r>
    <r>
      <rPr>
        <sz val="10"/>
        <rFont val="宋体"/>
        <charset val="134"/>
      </rPr>
      <t>大气</t>
    </r>
  </si>
  <si>
    <r>
      <rPr>
        <sz val="11"/>
        <rFont val="Times New Roman"/>
        <charset val="134"/>
      </rPr>
      <t xml:space="preserve">    </t>
    </r>
    <r>
      <rPr>
        <sz val="10"/>
        <rFont val="宋体"/>
        <charset val="134"/>
      </rPr>
      <t>水体</t>
    </r>
  </si>
  <si>
    <r>
      <rPr>
        <sz val="11"/>
        <rFont val="Times New Roman"/>
        <charset val="134"/>
      </rPr>
      <t xml:space="preserve">    </t>
    </r>
    <r>
      <rPr>
        <sz val="10"/>
        <rFont val="宋体"/>
        <charset val="134"/>
      </rPr>
      <t>固体废弃物与化学品</t>
    </r>
  </si>
  <si>
    <r>
      <rPr>
        <sz val="11"/>
        <rFont val="Times New Roman"/>
        <charset val="134"/>
      </rPr>
      <t xml:space="preserve">    </t>
    </r>
    <r>
      <rPr>
        <sz val="10"/>
        <rFont val="宋体"/>
        <charset val="134"/>
      </rPr>
      <t>其他污染防治支出</t>
    </r>
  </si>
  <si>
    <r>
      <rPr>
        <sz val="11"/>
        <rFont val="Times New Roman"/>
        <charset val="134"/>
      </rPr>
      <t xml:space="preserve">  </t>
    </r>
    <r>
      <rPr>
        <sz val="10"/>
        <rFont val="宋体"/>
        <charset val="134"/>
      </rPr>
      <t>自然生态保护</t>
    </r>
  </si>
  <si>
    <r>
      <rPr>
        <sz val="11"/>
        <rFont val="Times New Roman"/>
        <charset val="134"/>
      </rPr>
      <t xml:space="preserve">    </t>
    </r>
    <r>
      <rPr>
        <sz val="10"/>
        <rFont val="宋体"/>
        <charset val="134"/>
      </rPr>
      <t>农村环境保护</t>
    </r>
  </si>
  <si>
    <r>
      <rPr>
        <sz val="11"/>
        <rFont val="Times New Roman"/>
        <charset val="134"/>
      </rPr>
      <t xml:space="preserve">  </t>
    </r>
    <r>
      <rPr>
        <sz val="10"/>
        <rFont val="宋体"/>
        <charset val="134"/>
      </rPr>
      <t>能源节约利用</t>
    </r>
  </si>
  <si>
    <r>
      <rPr>
        <sz val="11"/>
        <rFont val="Times New Roman"/>
        <charset val="134"/>
      </rPr>
      <t xml:space="preserve">    </t>
    </r>
    <r>
      <rPr>
        <sz val="10"/>
        <rFont val="宋体"/>
        <charset val="134"/>
      </rPr>
      <t>能源节约利用</t>
    </r>
  </si>
  <si>
    <r>
      <rPr>
        <sz val="11"/>
        <rFont val="Times New Roman"/>
        <charset val="134"/>
      </rPr>
      <t xml:space="preserve">  </t>
    </r>
    <r>
      <rPr>
        <sz val="10"/>
        <rFont val="宋体"/>
        <charset val="134"/>
      </rPr>
      <t>污染减排</t>
    </r>
  </si>
  <si>
    <r>
      <rPr>
        <sz val="11"/>
        <rFont val="Times New Roman"/>
        <charset val="134"/>
      </rPr>
      <t xml:space="preserve">    </t>
    </r>
    <r>
      <rPr>
        <sz val="10"/>
        <rFont val="宋体"/>
        <charset val="134"/>
      </rPr>
      <t>减排专项支出</t>
    </r>
  </si>
  <si>
    <r>
      <rPr>
        <sz val="11"/>
        <rFont val="Times New Roman"/>
        <charset val="134"/>
      </rPr>
      <t xml:space="preserve">  </t>
    </r>
    <r>
      <rPr>
        <sz val="10"/>
        <rFont val="宋体"/>
        <charset val="134"/>
      </rPr>
      <t>能源管理事务</t>
    </r>
  </si>
  <si>
    <r>
      <rPr>
        <sz val="11"/>
        <rFont val="Times New Roman"/>
        <charset val="134"/>
      </rPr>
      <t xml:space="preserve">    </t>
    </r>
    <r>
      <rPr>
        <sz val="10"/>
        <rFont val="宋体"/>
        <charset val="134"/>
      </rPr>
      <t>其他能源管理事务支出</t>
    </r>
  </si>
  <si>
    <r>
      <rPr>
        <sz val="11"/>
        <rFont val="Times New Roman"/>
        <charset val="134"/>
      </rPr>
      <t xml:space="preserve">  </t>
    </r>
    <r>
      <rPr>
        <sz val="10"/>
        <rFont val="宋体"/>
        <charset val="134"/>
      </rPr>
      <t>其他节能环保支出</t>
    </r>
  </si>
  <si>
    <r>
      <rPr>
        <sz val="11"/>
        <rFont val="Times New Roman"/>
        <charset val="134"/>
      </rPr>
      <t xml:space="preserve">    </t>
    </r>
    <r>
      <rPr>
        <sz val="10"/>
        <rFont val="宋体"/>
        <charset val="134"/>
      </rPr>
      <t>其他节能环保支出</t>
    </r>
  </si>
  <si>
    <t>城乡社区支出</t>
  </si>
  <si>
    <r>
      <rPr>
        <sz val="11"/>
        <rFont val="Times New Roman"/>
        <charset val="134"/>
      </rPr>
      <t xml:space="preserve">  </t>
    </r>
    <r>
      <rPr>
        <sz val="10"/>
        <rFont val="宋体"/>
        <charset val="134"/>
      </rPr>
      <t>城乡社区管理事务</t>
    </r>
  </si>
  <si>
    <r>
      <rPr>
        <sz val="11"/>
        <rFont val="Times New Roman"/>
        <charset val="134"/>
      </rPr>
      <t xml:space="preserve">    </t>
    </r>
    <r>
      <rPr>
        <sz val="10"/>
        <rFont val="宋体"/>
        <charset val="134"/>
      </rPr>
      <t>城管执法</t>
    </r>
  </si>
  <si>
    <r>
      <rPr>
        <sz val="11"/>
        <rFont val="Times New Roman"/>
        <charset val="134"/>
      </rPr>
      <t xml:space="preserve">    </t>
    </r>
    <r>
      <rPr>
        <sz val="10"/>
        <rFont val="宋体"/>
        <charset val="134"/>
      </rPr>
      <t>市政公用行业市场监管</t>
    </r>
  </si>
  <si>
    <r>
      <rPr>
        <sz val="11"/>
        <rFont val="Times New Roman"/>
        <charset val="134"/>
      </rPr>
      <t xml:space="preserve">    </t>
    </r>
    <r>
      <rPr>
        <sz val="10"/>
        <rFont val="宋体"/>
        <charset val="134"/>
      </rPr>
      <t>住宅建设与房地产市场监管</t>
    </r>
  </si>
  <si>
    <r>
      <rPr>
        <sz val="11"/>
        <rFont val="Times New Roman"/>
        <charset val="134"/>
      </rPr>
      <t xml:space="preserve">    </t>
    </r>
    <r>
      <rPr>
        <sz val="10"/>
        <rFont val="宋体"/>
        <charset val="134"/>
      </rPr>
      <t>其他城乡社区管理事务支出</t>
    </r>
  </si>
  <si>
    <r>
      <rPr>
        <sz val="11"/>
        <rFont val="Times New Roman"/>
        <charset val="134"/>
      </rPr>
      <t xml:space="preserve">  </t>
    </r>
    <r>
      <rPr>
        <sz val="10"/>
        <rFont val="宋体"/>
        <charset val="134"/>
      </rPr>
      <t>城乡社区规划与管理</t>
    </r>
  </si>
  <si>
    <r>
      <rPr>
        <sz val="11"/>
        <rFont val="Times New Roman"/>
        <charset val="134"/>
      </rPr>
      <t xml:space="preserve">    </t>
    </r>
    <r>
      <rPr>
        <sz val="10"/>
        <rFont val="宋体"/>
        <charset val="134"/>
      </rPr>
      <t>城乡社区规划与管理</t>
    </r>
  </si>
  <si>
    <r>
      <rPr>
        <sz val="11"/>
        <rFont val="Times New Roman"/>
        <charset val="134"/>
      </rPr>
      <t xml:space="preserve">  </t>
    </r>
    <r>
      <rPr>
        <sz val="10"/>
        <rFont val="宋体"/>
        <charset val="134"/>
      </rPr>
      <t>城乡社区公共设施</t>
    </r>
  </si>
  <si>
    <r>
      <rPr>
        <sz val="11"/>
        <rFont val="Times New Roman"/>
        <charset val="134"/>
      </rPr>
      <t xml:space="preserve">    </t>
    </r>
    <r>
      <rPr>
        <sz val="10"/>
        <rFont val="宋体"/>
        <charset val="134"/>
      </rPr>
      <t>小城镇基础设施建设</t>
    </r>
  </si>
  <si>
    <r>
      <rPr>
        <sz val="11"/>
        <rFont val="Times New Roman"/>
        <charset val="134"/>
      </rPr>
      <t xml:space="preserve">    </t>
    </r>
    <r>
      <rPr>
        <sz val="10"/>
        <rFont val="宋体"/>
        <charset val="134"/>
      </rPr>
      <t>其他城乡社区公共设施支出</t>
    </r>
  </si>
  <si>
    <r>
      <rPr>
        <sz val="11"/>
        <rFont val="Times New Roman"/>
        <charset val="134"/>
      </rPr>
      <t xml:space="preserve">  </t>
    </r>
    <r>
      <rPr>
        <sz val="10"/>
        <rFont val="宋体"/>
        <charset val="134"/>
      </rPr>
      <t>城乡社区环境卫生</t>
    </r>
  </si>
  <si>
    <r>
      <rPr>
        <sz val="11"/>
        <rFont val="Times New Roman"/>
        <charset val="134"/>
      </rPr>
      <t xml:space="preserve">    </t>
    </r>
    <r>
      <rPr>
        <sz val="10"/>
        <rFont val="宋体"/>
        <charset val="134"/>
      </rPr>
      <t>城乡社区环境卫生</t>
    </r>
  </si>
  <si>
    <r>
      <rPr>
        <sz val="11"/>
        <rFont val="Times New Roman"/>
        <charset val="134"/>
      </rPr>
      <t xml:space="preserve">  </t>
    </r>
    <r>
      <rPr>
        <sz val="10"/>
        <rFont val="宋体"/>
        <charset val="134"/>
      </rPr>
      <t>建设市场管理与监督</t>
    </r>
  </si>
  <si>
    <r>
      <rPr>
        <sz val="11"/>
        <rFont val="Times New Roman"/>
        <charset val="134"/>
      </rPr>
      <t xml:space="preserve">    </t>
    </r>
    <r>
      <rPr>
        <sz val="10"/>
        <rFont val="宋体"/>
        <charset val="134"/>
      </rPr>
      <t>建设市场管理与监督</t>
    </r>
  </si>
  <si>
    <r>
      <rPr>
        <sz val="11"/>
        <rFont val="Times New Roman"/>
        <charset val="134"/>
      </rPr>
      <t xml:space="preserve">  </t>
    </r>
    <r>
      <rPr>
        <sz val="10"/>
        <rFont val="宋体"/>
        <charset val="134"/>
      </rPr>
      <t>其他城乡社区支出</t>
    </r>
  </si>
  <si>
    <r>
      <rPr>
        <sz val="11"/>
        <rFont val="Times New Roman"/>
        <charset val="134"/>
      </rPr>
      <t xml:space="preserve">    </t>
    </r>
    <r>
      <rPr>
        <sz val="10"/>
        <rFont val="宋体"/>
        <charset val="134"/>
      </rPr>
      <t>其他城乡社区支出</t>
    </r>
  </si>
  <si>
    <t>农林水支出</t>
  </si>
  <si>
    <r>
      <rPr>
        <sz val="11"/>
        <rFont val="Times New Roman"/>
        <charset val="134"/>
      </rPr>
      <t xml:space="preserve">  </t>
    </r>
    <r>
      <rPr>
        <sz val="10"/>
        <rFont val="宋体"/>
        <charset val="134"/>
      </rPr>
      <t>农业农村</t>
    </r>
  </si>
  <si>
    <r>
      <rPr>
        <sz val="11"/>
        <rFont val="Times New Roman"/>
        <charset val="134"/>
      </rPr>
      <t xml:space="preserve">    </t>
    </r>
    <r>
      <rPr>
        <sz val="10"/>
        <rFont val="宋体"/>
        <charset val="134"/>
      </rPr>
      <t>科技转化与推广服务</t>
    </r>
  </si>
  <si>
    <r>
      <rPr>
        <sz val="11"/>
        <rFont val="Times New Roman"/>
        <charset val="134"/>
      </rPr>
      <t xml:space="preserve">    </t>
    </r>
    <r>
      <rPr>
        <sz val="10"/>
        <rFont val="宋体"/>
        <charset val="134"/>
      </rPr>
      <t>病虫害控制</t>
    </r>
  </si>
  <si>
    <r>
      <rPr>
        <sz val="11"/>
        <rFont val="Times New Roman"/>
        <charset val="134"/>
      </rPr>
      <t xml:space="preserve">    </t>
    </r>
    <r>
      <rPr>
        <sz val="10"/>
        <rFont val="宋体"/>
        <charset val="134"/>
      </rPr>
      <t>农产品质量安全</t>
    </r>
  </si>
  <si>
    <r>
      <rPr>
        <sz val="11"/>
        <rFont val="Times New Roman"/>
        <charset val="134"/>
      </rPr>
      <t xml:space="preserve">    </t>
    </r>
    <r>
      <rPr>
        <sz val="10"/>
        <rFont val="宋体"/>
        <charset val="134"/>
      </rPr>
      <t>执法监管</t>
    </r>
  </si>
  <si>
    <r>
      <rPr>
        <sz val="11"/>
        <rFont val="Times New Roman"/>
        <charset val="134"/>
      </rPr>
      <t xml:space="preserve">    </t>
    </r>
    <r>
      <rPr>
        <sz val="10"/>
        <rFont val="宋体"/>
        <charset val="134"/>
      </rPr>
      <t>行业业务管理</t>
    </r>
  </si>
  <si>
    <r>
      <rPr>
        <sz val="11"/>
        <rFont val="Times New Roman"/>
        <charset val="134"/>
      </rPr>
      <t xml:space="preserve">    </t>
    </r>
    <r>
      <rPr>
        <sz val="10"/>
        <rFont val="宋体"/>
        <charset val="134"/>
      </rPr>
      <t>防灾救灾</t>
    </r>
  </si>
  <si>
    <r>
      <rPr>
        <sz val="11"/>
        <rFont val="Times New Roman"/>
        <charset val="134"/>
      </rPr>
      <t xml:space="preserve">    </t>
    </r>
    <r>
      <rPr>
        <sz val="10"/>
        <rFont val="宋体"/>
        <charset val="134"/>
      </rPr>
      <t>农业生产发展</t>
    </r>
  </si>
  <si>
    <r>
      <rPr>
        <sz val="11"/>
        <rFont val="Times New Roman"/>
        <charset val="134"/>
      </rPr>
      <t xml:space="preserve">    </t>
    </r>
    <r>
      <rPr>
        <sz val="10"/>
        <rFont val="宋体"/>
        <charset val="134"/>
      </rPr>
      <t>农村合作经济</t>
    </r>
  </si>
  <si>
    <r>
      <rPr>
        <sz val="11"/>
        <rFont val="Times New Roman"/>
        <charset val="134"/>
      </rPr>
      <t xml:space="preserve">    </t>
    </r>
    <r>
      <rPr>
        <sz val="10"/>
        <rFont val="宋体"/>
        <charset val="134"/>
      </rPr>
      <t>农业资源保护修复与利用</t>
    </r>
  </si>
  <si>
    <r>
      <rPr>
        <sz val="11"/>
        <rFont val="Times New Roman"/>
        <charset val="134"/>
      </rPr>
      <t xml:space="preserve">    </t>
    </r>
    <r>
      <rPr>
        <sz val="10"/>
        <rFont val="宋体"/>
        <charset val="134"/>
      </rPr>
      <t>其他农业农村支出</t>
    </r>
  </si>
  <si>
    <r>
      <rPr>
        <sz val="11"/>
        <rFont val="Times New Roman"/>
        <charset val="134"/>
      </rPr>
      <t xml:space="preserve">  </t>
    </r>
    <r>
      <rPr>
        <sz val="10"/>
        <rFont val="宋体"/>
        <charset val="134"/>
      </rPr>
      <t>林业和草原</t>
    </r>
  </si>
  <si>
    <r>
      <rPr>
        <sz val="11"/>
        <rFont val="Times New Roman"/>
        <charset val="134"/>
      </rPr>
      <t xml:space="preserve">    </t>
    </r>
    <r>
      <rPr>
        <sz val="10"/>
        <rFont val="宋体"/>
        <charset val="134"/>
      </rPr>
      <t>事业机构</t>
    </r>
  </si>
  <si>
    <r>
      <rPr>
        <sz val="11"/>
        <rFont val="Times New Roman"/>
        <charset val="134"/>
      </rPr>
      <t xml:space="preserve">    </t>
    </r>
    <r>
      <rPr>
        <sz val="10"/>
        <rFont val="宋体"/>
        <charset val="134"/>
      </rPr>
      <t>森林资源培育</t>
    </r>
  </si>
  <si>
    <r>
      <rPr>
        <sz val="11"/>
        <rFont val="Times New Roman"/>
        <charset val="134"/>
      </rPr>
      <t xml:space="preserve">    </t>
    </r>
    <r>
      <rPr>
        <sz val="10"/>
        <rFont val="宋体"/>
        <charset val="134"/>
      </rPr>
      <t>技术推广与转化</t>
    </r>
  </si>
  <si>
    <r>
      <rPr>
        <sz val="11"/>
        <rFont val="Times New Roman"/>
        <charset val="134"/>
      </rPr>
      <t xml:space="preserve">    </t>
    </r>
    <r>
      <rPr>
        <sz val="10"/>
        <rFont val="宋体"/>
        <charset val="134"/>
      </rPr>
      <t>森林资源管理</t>
    </r>
  </si>
  <si>
    <r>
      <rPr>
        <sz val="11"/>
        <rFont val="Times New Roman"/>
        <charset val="134"/>
      </rPr>
      <t xml:space="preserve">    </t>
    </r>
    <r>
      <rPr>
        <sz val="10"/>
        <rFont val="宋体"/>
        <charset val="134"/>
      </rPr>
      <t>森林生态效益补偿</t>
    </r>
  </si>
  <si>
    <r>
      <rPr>
        <sz val="11"/>
        <rFont val="Times New Roman"/>
        <charset val="134"/>
      </rPr>
      <t xml:space="preserve">    </t>
    </r>
    <r>
      <rPr>
        <sz val="10"/>
        <rFont val="宋体"/>
        <charset val="134"/>
      </rPr>
      <t>湿地保护</t>
    </r>
  </si>
  <si>
    <r>
      <rPr>
        <sz val="11"/>
        <rFont val="Times New Roman"/>
        <charset val="134"/>
      </rPr>
      <t xml:space="preserve">    </t>
    </r>
    <r>
      <rPr>
        <sz val="10"/>
        <rFont val="宋体"/>
        <charset val="134"/>
      </rPr>
      <t>林业草原防灾减灾</t>
    </r>
  </si>
  <si>
    <r>
      <rPr>
        <sz val="11"/>
        <rFont val="Times New Roman"/>
        <charset val="134"/>
      </rPr>
      <t xml:space="preserve">    </t>
    </r>
    <r>
      <rPr>
        <sz val="10"/>
        <rFont val="宋体"/>
        <charset val="134"/>
      </rPr>
      <t>其他林业和草原支出</t>
    </r>
  </si>
  <si>
    <r>
      <rPr>
        <sz val="11"/>
        <rFont val="Times New Roman"/>
        <charset val="134"/>
      </rPr>
      <t xml:space="preserve">  </t>
    </r>
    <r>
      <rPr>
        <sz val="10"/>
        <rFont val="宋体"/>
        <charset val="134"/>
      </rPr>
      <t>水利</t>
    </r>
  </si>
  <si>
    <r>
      <rPr>
        <sz val="11"/>
        <rFont val="Times New Roman"/>
        <charset val="134"/>
      </rPr>
      <t xml:space="preserve">    </t>
    </r>
    <r>
      <rPr>
        <sz val="10"/>
        <rFont val="宋体"/>
        <charset val="134"/>
      </rPr>
      <t>水利行业业务管理</t>
    </r>
  </si>
  <si>
    <r>
      <rPr>
        <sz val="11"/>
        <rFont val="Times New Roman"/>
        <charset val="134"/>
      </rPr>
      <t xml:space="preserve">    </t>
    </r>
    <r>
      <rPr>
        <sz val="10"/>
        <rFont val="宋体"/>
        <charset val="134"/>
      </rPr>
      <t>水利工程建设</t>
    </r>
  </si>
  <si>
    <r>
      <rPr>
        <sz val="11"/>
        <rFont val="Times New Roman"/>
        <charset val="134"/>
      </rPr>
      <t xml:space="preserve">    </t>
    </r>
    <r>
      <rPr>
        <sz val="10"/>
        <rFont val="宋体"/>
        <charset val="134"/>
      </rPr>
      <t>水利工程运行与维护</t>
    </r>
  </si>
  <si>
    <r>
      <rPr>
        <sz val="11"/>
        <rFont val="Times New Roman"/>
        <charset val="134"/>
      </rPr>
      <t xml:space="preserve">    </t>
    </r>
    <r>
      <rPr>
        <sz val="10"/>
        <rFont val="宋体"/>
        <charset val="134"/>
      </rPr>
      <t>水利执法监督</t>
    </r>
  </si>
  <si>
    <r>
      <rPr>
        <sz val="11"/>
        <rFont val="Times New Roman"/>
        <charset val="134"/>
      </rPr>
      <t xml:space="preserve">    </t>
    </r>
    <r>
      <rPr>
        <sz val="10"/>
        <rFont val="宋体"/>
        <charset val="134"/>
      </rPr>
      <t>水土保持</t>
    </r>
  </si>
  <si>
    <r>
      <rPr>
        <sz val="11"/>
        <rFont val="Times New Roman"/>
        <charset val="134"/>
      </rPr>
      <t xml:space="preserve">    </t>
    </r>
    <r>
      <rPr>
        <sz val="10"/>
        <rFont val="宋体"/>
        <charset val="134"/>
      </rPr>
      <t>水资源节约管理与保护</t>
    </r>
  </si>
  <si>
    <r>
      <rPr>
        <sz val="11"/>
        <rFont val="Times New Roman"/>
        <charset val="134"/>
      </rPr>
      <t xml:space="preserve">    </t>
    </r>
    <r>
      <rPr>
        <sz val="10"/>
        <rFont val="宋体"/>
        <charset val="134"/>
      </rPr>
      <t>水文测报</t>
    </r>
  </si>
  <si>
    <r>
      <rPr>
        <sz val="11"/>
        <rFont val="Times New Roman"/>
        <charset val="134"/>
      </rPr>
      <t xml:space="preserve">    </t>
    </r>
    <r>
      <rPr>
        <sz val="10"/>
        <rFont val="宋体"/>
        <charset val="134"/>
      </rPr>
      <t>防汛</t>
    </r>
  </si>
  <si>
    <r>
      <rPr>
        <sz val="11"/>
        <rFont val="Times New Roman"/>
        <charset val="134"/>
      </rPr>
      <t xml:space="preserve">    </t>
    </r>
    <r>
      <rPr>
        <sz val="10"/>
        <rFont val="宋体"/>
        <charset val="134"/>
      </rPr>
      <t>抗旱</t>
    </r>
  </si>
  <si>
    <r>
      <rPr>
        <sz val="11"/>
        <rFont val="Times New Roman"/>
        <charset val="134"/>
      </rPr>
      <t xml:space="preserve">    </t>
    </r>
    <r>
      <rPr>
        <sz val="10"/>
        <rFont val="宋体"/>
        <charset val="134"/>
      </rPr>
      <t>水利技术推广</t>
    </r>
  </si>
  <si>
    <r>
      <rPr>
        <sz val="11"/>
        <rFont val="Times New Roman"/>
        <charset val="134"/>
      </rPr>
      <t xml:space="preserve">    </t>
    </r>
    <r>
      <rPr>
        <sz val="10"/>
        <rFont val="宋体"/>
        <charset val="134"/>
      </rPr>
      <t>大中型水库移民后期扶持专项支出</t>
    </r>
  </si>
  <si>
    <r>
      <rPr>
        <sz val="11"/>
        <rFont val="Times New Roman"/>
        <charset val="134"/>
      </rPr>
      <t xml:space="preserve">    </t>
    </r>
    <r>
      <rPr>
        <sz val="10"/>
        <rFont val="宋体"/>
        <charset val="134"/>
      </rPr>
      <t>水利建设征地及移民支出</t>
    </r>
  </si>
  <si>
    <r>
      <rPr>
        <sz val="11"/>
        <rFont val="Times New Roman"/>
        <charset val="134"/>
      </rPr>
      <t xml:space="preserve">    </t>
    </r>
    <r>
      <rPr>
        <sz val="10"/>
        <rFont val="宋体"/>
        <charset val="134"/>
      </rPr>
      <t>其他水利支出</t>
    </r>
  </si>
  <si>
    <r>
      <rPr>
        <sz val="11"/>
        <rFont val="Times New Roman"/>
        <charset val="134"/>
      </rPr>
      <t xml:space="preserve">  </t>
    </r>
    <r>
      <rPr>
        <sz val="10"/>
        <rFont val="宋体"/>
        <charset val="134"/>
      </rPr>
      <t>扶贫</t>
    </r>
  </si>
  <si>
    <r>
      <rPr>
        <sz val="11"/>
        <rFont val="Times New Roman"/>
        <charset val="134"/>
      </rPr>
      <t xml:space="preserve">    </t>
    </r>
    <r>
      <rPr>
        <sz val="10"/>
        <rFont val="宋体"/>
        <charset val="134"/>
      </rPr>
      <t>生产发展</t>
    </r>
  </si>
  <si>
    <r>
      <rPr>
        <sz val="11"/>
        <rFont val="Times New Roman"/>
        <charset val="134"/>
      </rPr>
      <t xml:space="preserve">    </t>
    </r>
    <r>
      <rPr>
        <sz val="10"/>
        <rFont val="宋体"/>
        <charset val="134"/>
      </rPr>
      <t>其他扶贫支出</t>
    </r>
  </si>
  <si>
    <r>
      <rPr>
        <sz val="11"/>
        <rFont val="Times New Roman"/>
        <charset val="134"/>
      </rPr>
      <t xml:space="preserve">  </t>
    </r>
    <r>
      <rPr>
        <sz val="10"/>
        <rFont val="宋体"/>
        <charset val="134"/>
      </rPr>
      <t>普惠金融发展支出</t>
    </r>
  </si>
  <si>
    <r>
      <rPr>
        <sz val="11"/>
        <rFont val="Times New Roman"/>
        <charset val="134"/>
      </rPr>
      <t xml:space="preserve">    </t>
    </r>
    <r>
      <rPr>
        <sz val="10"/>
        <rFont val="宋体"/>
        <charset val="134"/>
      </rPr>
      <t>创业担保贷款贴息</t>
    </r>
  </si>
  <si>
    <r>
      <rPr>
        <sz val="11"/>
        <rFont val="Times New Roman"/>
        <charset val="134"/>
      </rPr>
      <t xml:space="preserve">  </t>
    </r>
    <r>
      <rPr>
        <sz val="10"/>
        <rFont val="宋体"/>
        <charset val="134"/>
      </rPr>
      <t>其他农林水支出</t>
    </r>
  </si>
  <si>
    <r>
      <rPr>
        <sz val="11"/>
        <rFont val="Times New Roman"/>
        <charset val="134"/>
      </rPr>
      <t xml:space="preserve">    </t>
    </r>
    <r>
      <rPr>
        <sz val="10"/>
        <rFont val="宋体"/>
        <charset val="134"/>
      </rPr>
      <t>其他农林水支出</t>
    </r>
  </si>
  <si>
    <t>交通运输支出</t>
  </si>
  <si>
    <r>
      <rPr>
        <sz val="11"/>
        <rFont val="Times New Roman"/>
        <charset val="134"/>
      </rPr>
      <t xml:space="preserve">  </t>
    </r>
    <r>
      <rPr>
        <sz val="10"/>
        <rFont val="宋体"/>
        <charset val="134"/>
      </rPr>
      <t>公路水路运输</t>
    </r>
  </si>
  <si>
    <r>
      <rPr>
        <sz val="11"/>
        <rFont val="Times New Roman"/>
        <charset val="134"/>
      </rPr>
      <t xml:space="preserve">    </t>
    </r>
    <r>
      <rPr>
        <sz val="10"/>
        <rFont val="宋体"/>
        <charset val="134"/>
      </rPr>
      <t>公路建设</t>
    </r>
  </si>
  <si>
    <r>
      <rPr>
        <sz val="11"/>
        <rFont val="Times New Roman"/>
        <charset val="134"/>
      </rPr>
      <t xml:space="preserve">    </t>
    </r>
    <r>
      <rPr>
        <sz val="10"/>
        <rFont val="宋体"/>
        <charset val="134"/>
      </rPr>
      <t>公路养护</t>
    </r>
  </si>
  <si>
    <r>
      <rPr>
        <sz val="11"/>
        <rFont val="Times New Roman"/>
        <charset val="134"/>
      </rPr>
      <t xml:space="preserve">    </t>
    </r>
    <r>
      <rPr>
        <sz val="10"/>
        <rFont val="宋体"/>
        <charset val="134"/>
      </rPr>
      <t>公路和运输安全</t>
    </r>
  </si>
  <si>
    <r>
      <rPr>
        <sz val="11"/>
        <rFont val="Times New Roman"/>
        <charset val="134"/>
      </rPr>
      <t xml:space="preserve">    </t>
    </r>
    <r>
      <rPr>
        <sz val="10"/>
        <rFont val="宋体"/>
        <charset val="134"/>
      </rPr>
      <t>公路运输管理</t>
    </r>
  </si>
  <si>
    <r>
      <rPr>
        <sz val="11"/>
        <rFont val="Times New Roman"/>
        <charset val="134"/>
      </rPr>
      <t xml:space="preserve">    </t>
    </r>
    <r>
      <rPr>
        <sz val="10"/>
        <rFont val="宋体"/>
        <charset val="134"/>
      </rPr>
      <t>海事管理</t>
    </r>
  </si>
  <si>
    <r>
      <rPr>
        <sz val="11"/>
        <rFont val="Times New Roman"/>
        <charset val="134"/>
      </rPr>
      <t xml:space="preserve">    </t>
    </r>
    <r>
      <rPr>
        <sz val="10"/>
        <rFont val="宋体"/>
        <charset val="134"/>
      </rPr>
      <t>水路运输管理支出</t>
    </r>
  </si>
  <si>
    <r>
      <rPr>
        <sz val="11"/>
        <rFont val="Times New Roman"/>
        <charset val="134"/>
      </rPr>
      <t xml:space="preserve">  </t>
    </r>
    <r>
      <rPr>
        <sz val="10"/>
        <rFont val="宋体"/>
        <charset val="134"/>
      </rPr>
      <t>成品油价格改革对交通运输的补贴</t>
    </r>
  </si>
  <si>
    <r>
      <rPr>
        <sz val="11"/>
        <rFont val="Times New Roman"/>
        <charset val="134"/>
      </rPr>
      <t xml:space="preserve">    </t>
    </r>
    <r>
      <rPr>
        <sz val="10"/>
        <rFont val="宋体"/>
        <charset val="134"/>
      </rPr>
      <t>对城市公交的补贴</t>
    </r>
  </si>
  <si>
    <r>
      <rPr>
        <sz val="11"/>
        <rFont val="Times New Roman"/>
        <charset val="134"/>
      </rPr>
      <t xml:space="preserve">    </t>
    </r>
    <r>
      <rPr>
        <sz val="10"/>
        <rFont val="宋体"/>
        <charset val="134"/>
      </rPr>
      <t>对农村道路客运的补贴</t>
    </r>
  </si>
  <si>
    <r>
      <rPr>
        <sz val="11"/>
        <rFont val="Times New Roman"/>
        <charset val="134"/>
      </rPr>
      <t xml:space="preserve">    </t>
    </r>
    <r>
      <rPr>
        <sz val="10"/>
        <rFont val="宋体"/>
        <charset val="134"/>
      </rPr>
      <t>对出租车的补贴</t>
    </r>
  </si>
  <si>
    <r>
      <rPr>
        <sz val="11"/>
        <rFont val="Times New Roman"/>
        <charset val="134"/>
      </rPr>
      <t xml:space="preserve">  </t>
    </r>
    <r>
      <rPr>
        <sz val="10"/>
        <rFont val="宋体"/>
        <charset val="134"/>
      </rPr>
      <t>邮政业支出</t>
    </r>
  </si>
  <si>
    <r>
      <rPr>
        <sz val="11"/>
        <rFont val="Times New Roman"/>
        <charset val="134"/>
      </rPr>
      <t xml:space="preserve">    </t>
    </r>
    <r>
      <rPr>
        <sz val="10"/>
        <rFont val="宋体"/>
        <charset val="134"/>
      </rPr>
      <t>行业监管</t>
    </r>
  </si>
  <si>
    <r>
      <rPr>
        <sz val="11"/>
        <rFont val="Times New Roman"/>
        <charset val="134"/>
      </rPr>
      <t xml:space="preserve">  </t>
    </r>
    <r>
      <rPr>
        <sz val="10"/>
        <rFont val="宋体"/>
        <charset val="134"/>
      </rPr>
      <t>车辆购置税支出</t>
    </r>
  </si>
  <si>
    <r>
      <rPr>
        <sz val="11"/>
        <rFont val="Times New Roman"/>
        <charset val="134"/>
      </rPr>
      <t xml:space="preserve">    </t>
    </r>
    <r>
      <rPr>
        <sz val="10"/>
        <rFont val="宋体"/>
        <charset val="134"/>
      </rPr>
      <t>车辆购置税用于公路等基础设施建设支出</t>
    </r>
  </si>
  <si>
    <r>
      <rPr>
        <sz val="11"/>
        <rFont val="Times New Roman"/>
        <charset val="134"/>
      </rPr>
      <t xml:space="preserve">  </t>
    </r>
    <r>
      <rPr>
        <sz val="10"/>
        <rFont val="宋体"/>
        <charset val="134"/>
      </rPr>
      <t>其他交通运输支出</t>
    </r>
  </si>
  <si>
    <r>
      <rPr>
        <sz val="11"/>
        <rFont val="Times New Roman"/>
        <charset val="134"/>
      </rPr>
      <t xml:space="preserve">    </t>
    </r>
    <r>
      <rPr>
        <sz val="10"/>
        <rFont val="宋体"/>
        <charset val="134"/>
      </rPr>
      <t>其他交通运输支出</t>
    </r>
  </si>
  <si>
    <t>资源勘探工业信息等支出</t>
  </si>
  <si>
    <r>
      <rPr>
        <sz val="11"/>
        <rFont val="Times New Roman"/>
        <charset val="134"/>
      </rPr>
      <t xml:space="preserve">  </t>
    </r>
    <r>
      <rPr>
        <sz val="10"/>
        <rFont val="宋体"/>
        <charset val="134"/>
      </rPr>
      <t>工业和信息产业监管</t>
    </r>
  </si>
  <si>
    <r>
      <rPr>
        <sz val="11"/>
        <rFont val="Times New Roman"/>
        <charset val="134"/>
      </rPr>
      <t xml:space="preserve">  </t>
    </r>
    <r>
      <rPr>
        <sz val="10"/>
        <rFont val="宋体"/>
        <charset val="134"/>
      </rPr>
      <t>国有资产监管</t>
    </r>
  </si>
  <si>
    <r>
      <rPr>
        <sz val="11"/>
        <rFont val="Times New Roman"/>
        <charset val="134"/>
      </rPr>
      <t xml:space="preserve">    </t>
    </r>
    <r>
      <rPr>
        <sz val="10"/>
        <rFont val="宋体"/>
        <charset val="134"/>
      </rPr>
      <t>其他国有资产监管支出</t>
    </r>
  </si>
  <si>
    <r>
      <rPr>
        <sz val="11"/>
        <rFont val="Times New Roman"/>
        <charset val="134"/>
      </rPr>
      <t xml:space="preserve">  </t>
    </r>
    <r>
      <rPr>
        <sz val="10"/>
        <rFont val="宋体"/>
        <charset val="134"/>
      </rPr>
      <t>支持中小企业发展和管理支出</t>
    </r>
  </si>
  <si>
    <r>
      <rPr>
        <sz val="11"/>
        <rFont val="Times New Roman"/>
        <charset val="134"/>
      </rPr>
      <t xml:space="preserve">    </t>
    </r>
    <r>
      <rPr>
        <sz val="10"/>
        <rFont val="宋体"/>
        <charset val="134"/>
      </rPr>
      <t>科技型中小企业技术创新基金</t>
    </r>
  </si>
  <si>
    <r>
      <rPr>
        <sz val="11"/>
        <rFont val="Times New Roman"/>
        <charset val="134"/>
      </rPr>
      <t xml:space="preserve">    </t>
    </r>
    <r>
      <rPr>
        <sz val="10"/>
        <rFont val="宋体"/>
        <charset val="134"/>
      </rPr>
      <t>中小企业发展专项</t>
    </r>
  </si>
  <si>
    <r>
      <rPr>
        <sz val="11"/>
        <rFont val="Times New Roman"/>
        <charset val="134"/>
      </rPr>
      <t xml:space="preserve">    </t>
    </r>
    <r>
      <rPr>
        <sz val="10"/>
        <rFont val="宋体"/>
        <charset val="134"/>
      </rPr>
      <t>其他支持中小企业发展和管理支出</t>
    </r>
  </si>
  <si>
    <t>商业服务业等支出</t>
  </si>
  <si>
    <r>
      <rPr>
        <sz val="11"/>
        <rFont val="Times New Roman"/>
        <charset val="134"/>
      </rPr>
      <t xml:space="preserve">  </t>
    </r>
    <r>
      <rPr>
        <sz val="10"/>
        <rFont val="宋体"/>
        <charset val="134"/>
      </rPr>
      <t>商业流通事务</t>
    </r>
  </si>
  <si>
    <r>
      <rPr>
        <sz val="11"/>
        <rFont val="Times New Roman"/>
        <charset val="134"/>
      </rPr>
      <t xml:space="preserve">    </t>
    </r>
    <r>
      <rPr>
        <sz val="10"/>
        <rFont val="宋体"/>
        <charset val="134"/>
      </rPr>
      <t>市场监测及信息管理</t>
    </r>
  </si>
  <si>
    <r>
      <rPr>
        <sz val="11"/>
        <rFont val="Times New Roman"/>
        <charset val="134"/>
      </rPr>
      <t xml:space="preserve">    </t>
    </r>
    <r>
      <rPr>
        <sz val="10"/>
        <rFont val="宋体"/>
        <charset val="134"/>
      </rPr>
      <t>其他商业流通事务支出</t>
    </r>
  </si>
  <si>
    <r>
      <rPr>
        <sz val="11"/>
        <rFont val="Times New Roman"/>
        <charset val="134"/>
      </rPr>
      <t xml:space="preserve">  </t>
    </r>
    <r>
      <rPr>
        <sz val="10"/>
        <rFont val="宋体"/>
        <charset val="134"/>
      </rPr>
      <t>涉外发展服务支出</t>
    </r>
  </si>
  <si>
    <r>
      <rPr>
        <sz val="11"/>
        <rFont val="Times New Roman"/>
        <charset val="134"/>
      </rPr>
      <t xml:space="preserve">    </t>
    </r>
    <r>
      <rPr>
        <sz val="10"/>
        <rFont val="宋体"/>
        <charset val="134"/>
      </rPr>
      <t>其他涉外发展服务支出</t>
    </r>
  </si>
  <si>
    <r>
      <rPr>
        <sz val="11"/>
        <rFont val="Times New Roman"/>
        <charset val="134"/>
      </rPr>
      <t xml:space="preserve">  </t>
    </r>
    <r>
      <rPr>
        <sz val="10"/>
        <rFont val="宋体"/>
        <charset val="134"/>
      </rPr>
      <t>其他商业服务业等支出</t>
    </r>
  </si>
  <si>
    <r>
      <rPr>
        <sz val="11"/>
        <rFont val="Times New Roman"/>
        <charset val="134"/>
      </rPr>
      <t xml:space="preserve">    </t>
    </r>
    <r>
      <rPr>
        <sz val="10"/>
        <rFont val="宋体"/>
        <charset val="134"/>
      </rPr>
      <t>其他商业服务业等支出</t>
    </r>
  </si>
  <si>
    <t>金融支出</t>
  </si>
  <si>
    <r>
      <rPr>
        <sz val="11"/>
        <rFont val="Times New Roman"/>
        <charset val="134"/>
      </rPr>
      <t xml:space="preserve">  </t>
    </r>
    <r>
      <rPr>
        <sz val="10"/>
        <rFont val="宋体"/>
        <charset val="134"/>
      </rPr>
      <t>金融发展支出</t>
    </r>
  </si>
  <si>
    <r>
      <rPr>
        <sz val="11"/>
        <rFont val="Times New Roman"/>
        <charset val="134"/>
      </rPr>
      <t xml:space="preserve">    </t>
    </r>
    <r>
      <rPr>
        <sz val="10"/>
        <rFont val="宋体"/>
        <charset val="134"/>
      </rPr>
      <t>其他金融发展支出</t>
    </r>
  </si>
  <si>
    <t>援助其他地区支出</t>
  </si>
  <si>
    <r>
      <rPr>
        <sz val="11"/>
        <rFont val="Times New Roman"/>
        <charset val="134"/>
      </rPr>
      <t xml:space="preserve">  </t>
    </r>
    <r>
      <rPr>
        <sz val="10"/>
        <rFont val="宋体"/>
        <charset val="134"/>
      </rPr>
      <t>一般公共服务</t>
    </r>
  </si>
  <si>
    <t>自然资源海洋气象等支出</t>
  </si>
  <si>
    <r>
      <rPr>
        <sz val="11"/>
        <rFont val="Times New Roman"/>
        <charset val="134"/>
      </rPr>
      <t xml:space="preserve">  </t>
    </r>
    <r>
      <rPr>
        <sz val="10"/>
        <rFont val="宋体"/>
        <charset val="134"/>
      </rPr>
      <t>自然资源事务</t>
    </r>
  </si>
  <si>
    <r>
      <rPr>
        <sz val="11"/>
        <rFont val="Times New Roman"/>
        <charset val="134"/>
      </rPr>
      <t xml:space="preserve">    </t>
    </r>
    <r>
      <rPr>
        <sz val="10"/>
        <rFont val="宋体"/>
        <charset val="134"/>
      </rPr>
      <t>其他自然资源事务支出</t>
    </r>
  </si>
  <si>
    <r>
      <rPr>
        <sz val="11"/>
        <rFont val="Times New Roman"/>
        <charset val="134"/>
      </rPr>
      <t xml:space="preserve">  </t>
    </r>
    <r>
      <rPr>
        <sz val="10"/>
        <rFont val="宋体"/>
        <charset val="134"/>
      </rPr>
      <t>气象事务</t>
    </r>
  </si>
  <si>
    <r>
      <rPr>
        <sz val="11"/>
        <rFont val="Times New Roman"/>
        <charset val="134"/>
      </rPr>
      <t xml:space="preserve">    </t>
    </r>
    <r>
      <rPr>
        <sz val="10"/>
        <rFont val="宋体"/>
        <charset val="134"/>
      </rPr>
      <t>气象事业机构</t>
    </r>
  </si>
  <si>
    <r>
      <rPr>
        <sz val="11"/>
        <rFont val="Times New Roman"/>
        <charset val="134"/>
      </rPr>
      <t xml:space="preserve">    </t>
    </r>
    <r>
      <rPr>
        <sz val="10"/>
        <rFont val="宋体"/>
        <charset val="134"/>
      </rPr>
      <t>气象服务</t>
    </r>
  </si>
  <si>
    <r>
      <rPr>
        <sz val="11"/>
        <rFont val="Times New Roman"/>
        <charset val="134"/>
      </rPr>
      <t xml:space="preserve">    </t>
    </r>
    <r>
      <rPr>
        <sz val="10"/>
        <rFont val="宋体"/>
        <charset val="134"/>
      </rPr>
      <t>其他气象事务支出</t>
    </r>
  </si>
  <si>
    <t>住房保障支出</t>
  </si>
  <si>
    <r>
      <rPr>
        <sz val="11"/>
        <rFont val="Times New Roman"/>
        <charset val="134"/>
      </rPr>
      <t xml:space="preserve">  </t>
    </r>
    <r>
      <rPr>
        <sz val="10"/>
        <rFont val="宋体"/>
        <charset val="134"/>
      </rPr>
      <t>保障性安居工程支出</t>
    </r>
  </si>
  <si>
    <r>
      <rPr>
        <sz val="11"/>
        <rFont val="Times New Roman"/>
        <charset val="134"/>
      </rPr>
      <t xml:space="preserve">    </t>
    </r>
    <r>
      <rPr>
        <sz val="10"/>
        <rFont val="宋体"/>
        <charset val="134"/>
      </rPr>
      <t>棚户区改造</t>
    </r>
  </si>
  <si>
    <r>
      <rPr>
        <sz val="11"/>
        <rFont val="Times New Roman"/>
        <charset val="134"/>
      </rPr>
      <t xml:space="preserve">    </t>
    </r>
    <r>
      <rPr>
        <sz val="10"/>
        <rFont val="宋体"/>
        <charset val="134"/>
      </rPr>
      <t>公共租赁住房</t>
    </r>
  </si>
  <si>
    <r>
      <rPr>
        <sz val="11"/>
        <rFont val="Times New Roman"/>
        <charset val="134"/>
      </rPr>
      <t xml:space="preserve">    </t>
    </r>
    <r>
      <rPr>
        <sz val="10"/>
        <rFont val="宋体"/>
        <charset val="134"/>
      </rPr>
      <t>保障性住房租金补贴</t>
    </r>
  </si>
  <si>
    <r>
      <rPr>
        <sz val="11"/>
        <rFont val="Times New Roman"/>
        <charset val="134"/>
      </rPr>
      <t xml:space="preserve">    </t>
    </r>
    <r>
      <rPr>
        <sz val="10"/>
        <rFont val="宋体"/>
        <charset val="134"/>
      </rPr>
      <t>老旧小区改造</t>
    </r>
  </si>
  <si>
    <r>
      <rPr>
        <sz val="11"/>
        <rFont val="Times New Roman"/>
        <charset val="134"/>
      </rPr>
      <t xml:space="preserve">    </t>
    </r>
    <r>
      <rPr>
        <sz val="10"/>
        <rFont val="宋体"/>
        <charset val="134"/>
      </rPr>
      <t>其他保障性安居工程支出</t>
    </r>
  </si>
  <si>
    <r>
      <rPr>
        <sz val="11"/>
        <rFont val="Times New Roman"/>
        <charset val="134"/>
      </rPr>
      <t xml:space="preserve">  </t>
    </r>
    <r>
      <rPr>
        <sz val="10"/>
        <rFont val="宋体"/>
        <charset val="134"/>
      </rPr>
      <t>住房改革支出</t>
    </r>
  </si>
  <si>
    <r>
      <rPr>
        <sz val="11"/>
        <rFont val="Times New Roman"/>
        <charset val="134"/>
      </rPr>
      <t xml:space="preserve">    </t>
    </r>
    <r>
      <rPr>
        <sz val="10"/>
        <rFont val="宋体"/>
        <charset val="134"/>
      </rPr>
      <t>住房公积金</t>
    </r>
  </si>
  <si>
    <r>
      <rPr>
        <sz val="11"/>
        <rFont val="Times New Roman"/>
        <charset val="134"/>
      </rPr>
      <t xml:space="preserve">    </t>
    </r>
    <r>
      <rPr>
        <sz val="10"/>
        <rFont val="宋体"/>
        <charset val="134"/>
      </rPr>
      <t>提租补贴</t>
    </r>
  </si>
  <si>
    <r>
      <rPr>
        <sz val="11"/>
        <rFont val="Times New Roman"/>
        <charset val="134"/>
      </rPr>
      <t xml:space="preserve">    </t>
    </r>
    <r>
      <rPr>
        <sz val="10"/>
        <rFont val="宋体"/>
        <charset val="134"/>
      </rPr>
      <t>购房补贴</t>
    </r>
  </si>
  <si>
    <r>
      <rPr>
        <sz val="11"/>
        <rFont val="Times New Roman"/>
        <charset val="134"/>
      </rPr>
      <t xml:space="preserve">  </t>
    </r>
    <r>
      <rPr>
        <sz val="10"/>
        <rFont val="宋体"/>
        <charset val="134"/>
      </rPr>
      <t>城乡社区住宅</t>
    </r>
  </si>
  <si>
    <r>
      <rPr>
        <sz val="11"/>
        <rFont val="Times New Roman"/>
        <charset val="134"/>
      </rPr>
      <t xml:space="preserve">    </t>
    </r>
    <r>
      <rPr>
        <sz val="10"/>
        <rFont val="宋体"/>
        <charset val="134"/>
      </rPr>
      <t>住房公积金管理</t>
    </r>
  </si>
  <si>
    <t>粮油物资储备支出</t>
  </si>
  <si>
    <r>
      <rPr>
        <sz val="11"/>
        <rFont val="Times New Roman"/>
        <charset val="134"/>
      </rPr>
      <t xml:space="preserve">  </t>
    </r>
    <r>
      <rPr>
        <sz val="10"/>
        <rFont val="宋体"/>
        <charset val="134"/>
      </rPr>
      <t>粮油事务</t>
    </r>
  </si>
  <si>
    <r>
      <rPr>
        <sz val="11"/>
        <rFont val="Times New Roman"/>
        <charset val="134"/>
      </rPr>
      <t xml:space="preserve">    </t>
    </r>
    <r>
      <rPr>
        <sz val="10"/>
        <rFont val="宋体"/>
        <charset val="134"/>
      </rPr>
      <t>粮食专项业务活动</t>
    </r>
  </si>
  <si>
    <r>
      <rPr>
        <sz val="11"/>
        <rFont val="Times New Roman"/>
        <charset val="134"/>
      </rPr>
      <t xml:space="preserve">    </t>
    </r>
    <r>
      <rPr>
        <sz val="10"/>
        <rFont val="宋体"/>
        <charset val="134"/>
      </rPr>
      <t>粮食财务挂账利息补贴</t>
    </r>
  </si>
  <si>
    <r>
      <rPr>
        <sz val="11"/>
        <rFont val="Times New Roman"/>
        <charset val="134"/>
      </rPr>
      <t xml:space="preserve">    </t>
    </r>
    <r>
      <rPr>
        <sz val="10"/>
        <rFont val="宋体"/>
        <charset val="134"/>
      </rPr>
      <t>粮食风险基金</t>
    </r>
  </si>
  <si>
    <r>
      <rPr>
        <sz val="11"/>
        <rFont val="Times New Roman"/>
        <charset val="134"/>
      </rPr>
      <t xml:space="preserve">    </t>
    </r>
    <r>
      <rPr>
        <sz val="10"/>
        <rFont val="宋体"/>
        <charset val="134"/>
      </rPr>
      <t>其他粮油事务支出</t>
    </r>
  </si>
  <si>
    <r>
      <rPr>
        <sz val="11"/>
        <rFont val="Times New Roman"/>
        <charset val="134"/>
      </rPr>
      <t xml:space="preserve">  </t>
    </r>
    <r>
      <rPr>
        <sz val="10"/>
        <rFont val="宋体"/>
        <charset val="134"/>
      </rPr>
      <t>粮油储备</t>
    </r>
  </si>
  <si>
    <r>
      <rPr>
        <sz val="11"/>
        <rFont val="Times New Roman"/>
        <charset val="134"/>
      </rPr>
      <t xml:space="preserve">    </t>
    </r>
    <r>
      <rPr>
        <sz val="10"/>
        <rFont val="宋体"/>
        <charset val="134"/>
      </rPr>
      <t>储备粮油补贴</t>
    </r>
  </si>
  <si>
    <r>
      <rPr>
        <sz val="11"/>
        <rFont val="Times New Roman"/>
        <charset val="134"/>
      </rPr>
      <t xml:space="preserve">  </t>
    </r>
    <r>
      <rPr>
        <sz val="10"/>
        <rFont val="宋体"/>
        <charset val="134"/>
      </rPr>
      <t>重要商品储备</t>
    </r>
  </si>
  <si>
    <r>
      <rPr>
        <sz val="11"/>
        <rFont val="Times New Roman"/>
        <charset val="134"/>
      </rPr>
      <t xml:space="preserve">    </t>
    </r>
    <r>
      <rPr>
        <sz val="10"/>
        <rFont val="宋体"/>
        <charset val="134"/>
      </rPr>
      <t>化肥储备</t>
    </r>
  </si>
  <si>
    <t>灾害防治及应急管理支出</t>
  </si>
  <si>
    <r>
      <rPr>
        <sz val="11"/>
        <rFont val="Times New Roman"/>
        <charset val="134"/>
      </rPr>
      <t xml:space="preserve">  </t>
    </r>
    <r>
      <rPr>
        <sz val="10"/>
        <rFont val="宋体"/>
        <charset val="134"/>
      </rPr>
      <t>应急管理事务</t>
    </r>
  </si>
  <si>
    <r>
      <rPr>
        <sz val="11"/>
        <rFont val="Times New Roman"/>
        <charset val="134"/>
      </rPr>
      <t xml:space="preserve">    </t>
    </r>
    <r>
      <rPr>
        <sz val="10"/>
        <rFont val="宋体"/>
        <charset val="134"/>
      </rPr>
      <t>应急救援</t>
    </r>
  </si>
  <si>
    <r>
      <rPr>
        <sz val="11"/>
        <rFont val="Times New Roman"/>
        <charset val="134"/>
      </rPr>
      <t xml:space="preserve">    </t>
    </r>
    <r>
      <rPr>
        <sz val="10"/>
        <rFont val="宋体"/>
        <charset val="134"/>
      </rPr>
      <t>其他应急管理支出</t>
    </r>
  </si>
  <si>
    <r>
      <rPr>
        <sz val="11"/>
        <rFont val="Times New Roman"/>
        <charset val="134"/>
      </rPr>
      <t xml:space="preserve">  </t>
    </r>
    <r>
      <rPr>
        <sz val="10"/>
        <rFont val="宋体"/>
        <charset val="134"/>
      </rPr>
      <t>消防事务</t>
    </r>
  </si>
  <si>
    <r>
      <rPr>
        <sz val="11"/>
        <rFont val="Times New Roman"/>
        <charset val="134"/>
      </rPr>
      <t xml:space="preserve">    </t>
    </r>
    <r>
      <rPr>
        <sz val="10"/>
        <rFont val="宋体"/>
        <charset val="134"/>
      </rPr>
      <t>消防应急救援</t>
    </r>
  </si>
  <si>
    <r>
      <rPr>
        <sz val="11"/>
        <rFont val="Times New Roman"/>
        <charset val="134"/>
      </rPr>
      <t xml:space="preserve">  </t>
    </r>
    <r>
      <rPr>
        <sz val="10"/>
        <rFont val="宋体"/>
        <charset val="134"/>
      </rPr>
      <t>地震事务</t>
    </r>
  </si>
  <si>
    <r>
      <rPr>
        <sz val="11"/>
        <rFont val="Times New Roman"/>
        <charset val="134"/>
      </rPr>
      <t xml:space="preserve">    </t>
    </r>
    <r>
      <rPr>
        <sz val="10"/>
        <rFont val="宋体"/>
        <charset val="134"/>
      </rPr>
      <t>其他地震事务支出</t>
    </r>
  </si>
  <si>
    <r>
      <rPr>
        <sz val="11"/>
        <rFont val="Times New Roman"/>
        <charset val="134"/>
      </rPr>
      <t xml:space="preserve">  </t>
    </r>
    <r>
      <rPr>
        <sz val="10"/>
        <rFont val="宋体"/>
        <charset val="134"/>
      </rPr>
      <t>自然灾害防治</t>
    </r>
  </si>
  <si>
    <r>
      <rPr>
        <sz val="11"/>
        <rFont val="Times New Roman"/>
        <charset val="134"/>
      </rPr>
      <t xml:space="preserve">    </t>
    </r>
    <r>
      <rPr>
        <sz val="10"/>
        <rFont val="宋体"/>
        <charset val="134"/>
      </rPr>
      <t>地质灾害防治</t>
    </r>
  </si>
  <si>
    <r>
      <rPr>
        <sz val="11"/>
        <rFont val="Times New Roman"/>
        <charset val="134"/>
      </rPr>
      <t xml:space="preserve">  </t>
    </r>
    <r>
      <rPr>
        <sz val="10"/>
        <rFont val="宋体"/>
        <charset val="134"/>
      </rPr>
      <t>自然灾害救灾及恢复重建支出</t>
    </r>
  </si>
  <si>
    <r>
      <rPr>
        <sz val="11"/>
        <rFont val="Times New Roman"/>
        <charset val="134"/>
      </rPr>
      <t xml:space="preserve">    </t>
    </r>
    <r>
      <rPr>
        <sz val="10"/>
        <rFont val="宋体"/>
        <charset val="134"/>
      </rPr>
      <t>地方自然灾害生活补助</t>
    </r>
  </si>
  <si>
    <r>
      <rPr>
        <sz val="11"/>
        <rFont val="Times New Roman"/>
        <charset val="134"/>
      </rPr>
      <t xml:space="preserve">    </t>
    </r>
    <r>
      <rPr>
        <sz val="10"/>
        <rFont val="宋体"/>
        <charset val="134"/>
      </rPr>
      <t>自然灾害灾后重建补助</t>
    </r>
  </si>
  <si>
    <r>
      <rPr>
        <sz val="11"/>
        <rFont val="Times New Roman"/>
        <charset val="134"/>
      </rPr>
      <t xml:space="preserve">  </t>
    </r>
    <r>
      <rPr>
        <sz val="10"/>
        <rFont val="宋体"/>
        <charset val="134"/>
      </rPr>
      <t>其他灾害防治及应急管理支出</t>
    </r>
  </si>
  <si>
    <t>其他支出</t>
  </si>
  <si>
    <r>
      <rPr>
        <sz val="11"/>
        <rFont val="Times New Roman"/>
        <charset val="134"/>
      </rPr>
      <t xml:space="preserve">  </t>
    </r>
    <r>
      <rPr>
        <sz val="10"/>
        <rFont val="宋体"/>
        <charset val="134"/>
      </rPr>
      <t>其他支出</t>
    </r>
  </si>
  <si>
    <r>
      <rPr>
        <sz val="11"/>
        <rFont val="Times New Roman"/>
        <charset val="134"/>
      </rPr>
      <t xml:space="preserve">    </t>
    </r>
    <r>
      <rPr>
        <sz val="10"/>
        <rFont val="宋体"/>
        <charset val="134"/>
      </rPr>
      <t>其他支出</t>
    </r>
  </si>
  <si>
    <t>债务付息支出</t>
  </si>
  <si>
    <r>
      <rPr>
        <sz val="11"/>
        <rFont val="Times New Roman"/>
        <charset val="134"/>
      </rPr>
      <t xml:space="preserve">  </t>
    </r>
    <r>
      <rPr>
        <sz val="10"/>
        <rFont val="宋体"/>
        <charset val="134"/>
      </rPr>
      <t>地方政府一般债务付息支出</t>
    </r>
  </si>
  <si>
    <r>
      <rPr>
        <sz val="11"/>
        <rFont val="Times New Roman"/>
        <charset val="134"/>
      </rPr>
      <t xml:space="preserve">    </t>
    </r>
    <r>
      <rPr>
        <sz val="10"/>
        <rFont val="宋体"/>
        <charset val="134"/>
      </rPr>
      <t>地方政府一般债券付息支出</t>
    </r>
  </si>
  <si>
    <r>
      <rPr>
        <sz val="11"/>
        <rFont val="Times New Roman"/>
        <charset val="134"/>
      </rPr>
      <t xml:space="preserve">    </t>
    </r>
    <r>
      <rPr>
        <sz val="10"/>
        <rFont val="宋体"/>
        <charset val="134"/>
      </rPr>
      <t>地方政府向国际组织借款付息支出</t>
    </r>
  </si>
  <si>
    <t>债务发行费用支出</t>
  </si>
  <si>
    <r>
      <rPr>
        <sz val="11"/>
        <rFont val="Times New Roman"/>
        <charset val="134"/>
      </rPr>
      <t xml:space="preserve">  </t>
    </r>
    <r>
      <rPr>
        <sz val="10"/>
        <rFont val="宋体"/>
        <charset val="134"/>
      </rPr>
      <t>地方政府一般债务发行费用支出</t>
    </r>
  </si>
  <si>
    <r>
      <rPr>
        <sz val="11"/>
        <rFont val="Times New Roman"/>
        <charset val="134"/>
      </rPr>
      <t xml:space="preserve">  </t>
    </r>
    <r>
      <rPr>
        <sz val="11"/>
        <rFont val="宋体"/>
        <charset val="134"/>
      </rPr>
      <t>专项转移支付</t>
    </r>
  </si>
  <si>
    <r>
      <rPr>
        <sz val="11"/>
        <rFont val="Times New Roman"/>
        <charset val="134"/>
      </rPr>
      <t xml:space="preserve">    </t>
    </r>
    <r>
      <rPr>
        <sz val="11"/>
        <rFont val="宋体"/>
        <charset val="134"/>
      </rPr>
      <t>一般公共服务（专项转移支付）</t>
    </r>
  </si>
  <si>
    <r>
      <rPr>
        <sz val="11"/>
        <rFont val="Times New Roman"/>
        <charset val="134"/>
      </rPr>
      <t xml:space="preserve">    </t>
    </r>
    <r>
      <rPr>
        <sz val="11"/>
        <rFont val="宋体"/>
        <charset val="134"/>
      </rPr>
      <t>公共安全（专项转移支付）</t>
    </r>
  </si>
  <si>
    <r>
      <rPr>
        <sz val="11"/>
        <rFont val="Times New Roman"/>
        <charset val="134"/>
      </rPr>
      <t xml:space="preserve">    </t>
    </r>
    <r>
      <rPr>
        <sz val="11"/>
        <rFont val="宋体"/>
        <charset val="134"/>
      </rPr>
      <t>教育（专项转移支付）</t>
    </r>
  </si>
  <si>
    <r>
      <rPr>
        <sz val="11"/>
        <rFont val="Times New Roman"/>
        <charset val="134"/>
      </rPr>
      <t xml:space="preserve">    </t>
    </r>
    <r>
      <rPr>
        <sz val="11"/>
        <rFont val="宋体"/>
        <charset val="134"/>
      </rPr>
      <t>社会保障和就业（专项转移支付）</t>
    </r>
  </si>
  <si>
    <r>
      <rPr>
        <sz val="11"/>
        <rFont val="Times New Roman"/>
        <charset val="134"/>
      </rPr>
      <t xml:space="preserve">    </t>
    </r>
    <r>
      <rPr>
        <sz val="11"/>
        <rFont val="宋体"/>
        <charset val="134"/>
      </rPr>
      <t>节能环保（专项转移支付）</t>
    </r>
  </si>
  <si>
    <r>
      <rPr>
        <sz val="11"/>
        <rFont val="Times New Roman"/>
        <charset val="134"/>
      </rPr>
      <t xml:space="preserve">    </t>
    </r>
    <r>
      <rPr>
        <sz val="11"/>
        <rFont val="宋体"/>
        <charset val="134"/>
      </rPr>
      <t>城乡社区（专项转移支付）</t>
    </r>
  </si>
  <si>
    <r>
      <rPr>
        <sz val="11"/>
        <rFont val="Times New Roman"/>
        <charset val="134"/>
      </rPr>
      <t xml:space="preserve">    </t>
    </r>
    <r>
      <rPr>
        <sz val="11"/>
        <rFont val="宋体"/>
        <charset val="134"/>
      </rPr>
      <t>农林水（专项转移支付）</t>
    </r>
  </si>
  <si>
    <r>
      <rPr>
        <sz val="11"/>
        <rFont val="Times New Roman"/>
        <charset val="134"/>
      </rPr>
      <t xml:space="preserve">    </t>
    </r>
    <r>
      <rPr>
        <sz val="11"/>
        <rFont val="宋体"/>
        <charset val="134"/>
      </rPr>
      <t>其他支出（专项转移支付）</t>
    </r>
  </si>
  <si>
    <r>
      <rPr>
        <sz val="11"/>
        <rFont val="Times New Roman"/>
        <charset val="134"/>
      </rPr>
      <t xml:space="preserve">  </t>
    </r>
    <r>
      <rPr>
        <sz val="11"/>
        <rFont val="宋体"/>
        <charset val="134"/>
      </rPr>
      <t>上解支出</t>
    </r>
  </si>
  <si>
    <r>
      <rPr>
        <sz val="11"/>
        <rFont val="Times New Roman"/>
        <charset val="134"/>
      </rPr>
      <t xml:space="preserve">    </t>
    </r>
    <r>
      <rPr>
        <sz val="11"/>
        <rFont val="宋体"/>
        <charset val="134"/>
      </rPr>
      <t>体制上解支出</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</si>
  <si>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</si>
  <si>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一般公共预算年终结余</t>
    </r>
  </si>
  <si>
    <r>
      <rPr>
        <sz val="11"/>
        <rFont val="Times New Roman"/>
        <charset val="134"/>
      </rPr>
      <t xml:space="preserve">  </t>
    </r>
    <r>
      <rPr>
        <sz val="11"/>
        <rFont val="宋体"/>
        <charset val="134"/>
      </rPr>
      <t>安排预算稳定调节基金</t>
    </r>
  </si>
  <si>
    <r>
      <rPr>
        <sz val="11"/>
        <rFont val="Times New Roman"/>
        <charset val="134"/>
      </rPr>
      <t xml:space="preserve">  </t>
    </r>
    <r>
      <rPr>
        <sz val="11"/>
        <rFont val="宋体"/>
        <charset val="134"/>
      </rPr>
      <t>地方政府一般债务还本支出</t>
    </r>
  </si>
  <si>
    <r>
      <rPr>
        <sz val="11"/>
        <rFont val="Times New Roman"/>
        <charset val="134"/>
      </rPr>
      <t xml:space="preserve">    </t>
    </r>
    <r>
      <rPr>
        <sz val="11"/>
        <rFont val="宋体"/>
        <charset val="134"/>
      </rPr>
      <t>地方政府一般债券还本支出</t>
    </r>
  </si>
  <si>
    <r>
      <rPr>
        <sz val="12"/>
        <rFont val="黑体"/>
        <charset val="134"/>
      </rPr>
      <t>附表</t>
    </r>
    <r>
      <rPr>
        <sz val="12"/>
        <rFont val="Times New Roman"/>
        <charset val="134"/>
      </rPr>
      <t>5</t>
    </r>
  </si>
  <si>
    <r>
      <rPr>
        <sz val="20"/>
        <rFont val="方正大标宋简体"/>
        <charset val="134"/>
      </rPr>
      <t>全市</t>
    </r>
    <r>
      <rPr>
        <sz val="20"/>
        <rFont val="Times New Roman"/>
        <charset val="134"/>
      </rPr>
      <t>2020</t>
    </r>
    <r>
      <rPr>
        <sz val="20"/>
        <rFont val="方正大标宋简体"/>
        <charset val="134"/>
      </rPr>
      <t>年地方政府一般债务余额表</t>
    </r>
  </si>
  <si>
    <r>
      <rPr>
        <sz val="11"/>
        <rFont val="Times New Roman"/>
        <charset val="134"/>
      </rPr>
      <t xml:space="preserve">                                                                                                      </t>
    </r>
    <r>
      <rPr>
        <sz val="11"/>
        <rFont val="SimSun"/>
        <charset val="134"/>
      </rPr>
      <t>单位：万元</t>
    </r>
  </si>
  <si>
    <r>
      <rPr>
        <sz val="11"/>
        <rFont val="黑体"/>
        <charset val="134"/>
      </rPr>
      <t>地</t>
    </r>
    <r>
      <rPr>
        <sz val="11"/>
        <rFont val="Times New Roman"/>
        <charset val="134"/>
      </rPr>
      <t xml:space="preserve"> </t>
    </r>
    <r>
      <rPr>
        <sz val="11"/>
        <rFont val="黑体"/>
        <charset val="134"/>
      </rPr>
      <t>区</t>
    </r>
  </si>
  <si>
    <t>一般债务</t>
  </si>
  <si>
    <t>余额</t>
  </si>
  <si>
    <t>限额</t>
  </si>
  <si>
    <r>
      <rPr>
        <sz val="11"/>
        <rFont val="Times New Roman"/>
        <charset val="134"/>
      </rPr>
      <t xml:space="preserve">  </t>
    </r>
    <r>
      <rPr>
        <sz val="11"/>
        <rFont val="宋体"/>
        <charset val="134"/>
      </rPr>
      <t>随州市</t>
    </r>
  </si>
  <si>
    <r>
      <rPr>
        <sz val="11"/>
        <rFont val="Times New Roman"/>
        <charset val="134"/>
      </rPr>
      <t xml:space="preserve">    </t>
    </r>
    <r>
      <rPr>
        <sz val="11"/>
        <rFont val="宋体"/>
        <charset val="134"/>
      </rPr>
      <t>随州市本级</t>
    </r>
  </si>
  <si>
    <r>
      <rPr>
        <sz val="11"/>
        <rFont val="Times New Roman"/>
        <charset val="134"/>
      </rPr>
      <t xml:space="preserve">    </t>
    </r>
    <r>
      <rPr>
        <sz val="11"/>
        <rFont val="宋体"/>
        <charset val="134"/>
      </rPr>
      <t>曾都区</t>
    </r>
  </si>
  <si>
    <r>
      <rPr>
        <sz val="11"/>
        <rFont val="Times New Roman"/>
        <charset val="134"/>
      </rPr>
      <t xml:space="preserve">    </t>
    </r>
    <r>
      <rPr>
        <sz val="11"/>
        <rFont val="宋体"/>
        <charset val="134"/>
      </rPr>
      <t>随县</t>
    </r>
  </si>
  <si>
    <r>
      <rPr>
        <sz val="11"/>
        <rFont val="Times New Roman"/>
        <charset val="134"/>
      </rPr>
      <t xml:space="preserve">    </t>
    </r>
    <r>
      <rPr>
        <sz val="11"/>
        <rFont val="宋体"/>
        <charset val="134"/>
      </rPr>
      <t>广水市</t>
    </r>
  </si>
  <si>
    <r>
      <rPr>
        <sz val="11"/>
        <rFont val="Times New Roman"/>
        <charset val="134"/>
      </rPr>
      <t>1</t>
    </r>
    <r>
      <rPr>
        <sz val="10"/>
        <rFont val="宋体"/>
        <charset val="134"/>
      </rPr>
      <t>、</t>
    </r>
    <r>
      <rPr>
        <sz val="11"/>
        <rFont val="Times New Roman"/>
        <charset val="134"/>
      </rPr>
      <t>2020</t>
    </r>
    <r>
      <rPr>
        <sz val="10"/>
        <rFont val="宋体"/>
        <charset val="134"/>
      </rPr>
      <t>年财政厅核定我市政府债务限额为</t>
    </r>
    <r>
      <rPr>
        <sz val="11"/>
        <rFont val="Times New Roman"/>
        <charset val="134"/>
      </rPr>
      <t>1743250</t>
    </r>
    <r>
      <rPr>
        <sz val="10"/>
        <rFont val="宋体"/>
        <charset val="134"/>
      </rPr>
      <t>万元，（其中</t>
    </r>
    <r>
      <rPr>
        <sz val="11"/>
        <rFont val="Times New Roman"/>
        <charset val="134"/>
      </rPr>
      <t>:</t>
    </r>
    <r>
      <rPr>
        <sz val="10"/>
        <rFont val="宋体"/>
        <charset val="134"/>
      </rPr>
      <t>一般债务限额</t>
    </r>
    <r>
      <rPr>
        <sz val="11"/>
        <rFont val="Times New Roman"/>
        <charset val="134"/>
      </rPr>
      <t>1019749</t>
    </r>
    <r>
      <rPr>
        <sz val="10"/>
        <rFont val="宋体"/>
        <charset val="134"/>
      </rPr>
      <t>万元、专项债务限额</t>
    </r>
    <r>
      <rPr>
        <sz val="11"/>
        <rFont val="Times New Roman"/>
        <charset val="134"/>
      </rPr>
      <t>723501</t>
    </r>
    <r>
      <rPr>
        <sz val="10"/>
        <rFont val="宋体"/>
        <charset val="134"/>
      </rPr>
      <t>万元），比上年新增债务限额</t>
    </r>
    <r>
      <rPr>
        <sz val="11"/>
        <rFont val="Times New Roman"/>
        <charset val="134"/>
      </rPr>
      <t>325805</t>
    </r>
    <r>
      <rPr>
        <sz val="10"/>
        <rFont val="宋体"/>
        <charset val="134"/>
      </rPr>
      <t>万元（其中</t>
    </r>
    <r>
      <rPr>
        <sz val="11"/>
        <rFont val="Times New Roman"/>
        <charset val="134"/>
      </rPr>
      <t>:</t>
    </r>
    <r>
      <rPr>
        <sz val="10"/>
        <rFont val="宋体"/>
        <charset val="134"/>
      </rPr>
      <t>一般债务限额</t>
    </r>
    <r>
      <rPr>
        <sz val="11"/>
        <rFont val="Times New Roman"/>
        <charset val="134"/>
      </rPr>
      <t>107575</t>
    </r>
    <r>
      <rPr>
        <sz val="10"/>
        <rFont val="宋体"/>
        <charset val="134"/>
      </rPr>
      <t>万元、专项债务限额</t>
    </r>
    <r>
      <rPr>
        <sz val="11"/>
        <rFont val="Times New Roman"/>
        <charset val="134"/>
      </rPr>
      <t>218230</t>
    </r>
    <r>
      <rPr>
        <sz val="10"/>
        <rFont val="宋体"/>
        <charset val="134"/>
      </rPr>
      <t>万元）</t>
    </r>
    <r>
      <rPr>
        <sz val="11"/>
        <rFont val="Times New Roman"/>
        <charset val="134"/>
      </rPr>
      <t xml:space="preserve">                                                                                                                                      2</t>
    </r>
    <r>
      <rPr>
        <sz val="10"/>
        <rFont val="宋体"/>
        <charset val="134"/>
      </rPr>
      <t>、</t>
    </r>
    <r>
      <rPr>
        <sz val="11"/>
        <rFont val="Times New Roman"/>
        <charset val="134"/>
      </rPr>
      <t>2020</t>
    </r>
    <r>
      <rPr>
        <sz val="10"/>
        <rFont val="宋体"/>
        <charset val="134"/>
      </rPr>
      <t>年新增地方政府债券</t>
    </r>
    <r>
      <rPr>
        <sz val="11"/>
        <rFont val="Times New Roman"/>
        <charset val="134"/>
      </rPr>
      <t>341875</t>
    </r>
    <r>
      <rPr>
        <sz val="10"/>
        <rFont val="宋体"/>
        <charset val="134"/>
      </rPr>
      <t>万元，具体情况如下：一是发行政府债券</t>
    </r>
    <r>
      <rPr>
        <sz val="11"/>
        <rFont val="Times New Roman"/>
        <charset val="134"/>
      </rPr>
      <t>341875</t>
    </r>
    <r>
      <rPr>
        <sz val="10"/>
        <rFont val="宋体"/>
        <charset val="134"/>
      </rPr>
      <t>万元，其中</t>
    </r>
    <r>
      <rPr>
        <sz val="11"/>
        <rFont val="Times New Roman"/>
        <charset val="134"/>
      </rPr>
      <t>:</t>
    </r>
    <r>
      <rPr>
        <sz val="10"/>
        <rFont val="宋体"/>
        <charset val="134"/>
      </rPr>
      <t>一般债券</t>
    </r>
    <r>
      <rPr>
        <sz val="11"/>
        <rFont val="Times New Roman"/>
        <charset val="134"/>
      </rPr>
      <t>121975</t>
    </r>
    <r>
      <rPr>
        <sz val="10"/>
        <rFont val="宋体"/>
        <charset val="134"/>
      </rPr>
      <t>万元，专项债券</t>
    </r>
    <r>
      <rPr>
        <sz val="11"/>
        <rFont val="Times New Roman"/>
        <charset val="134"/>
      </rPr>
      <t>219900</t>
    </r>
    <r>
      <rPr>
        <sz val="10"/>
        <rFont val="宋体"/>
        <charset val="134"/>
      </rPr>
      <t>万元，，其中：市本级新增政府债券</t>
    </r>
    <r>
      <rPr>
        <sz val="11"/>
        <rFont val="Times New Roman"/>
        <charset val="134"/>
      </rPr>
      <t>17.31</t>
    </r>
    <r>
      <rPr>
        <sz val="10"/>
        <rFont val="宋体"/>
        <charset val="134"/>
      </rPr>
      <t>亿元（一般债务</t>
    </r>
    <r>
      <rPr>
        <sz val="11"/>
        <rFont val="Times New Roman"/>
        <charset val="134"/>
      </rPr>
      <t>3.43</t>
    </r>
    <r>
      <rPr>
        <sz val="10"/>
        <rFont val="宋体"/>
        <charset val="134"/>
      </rPr>
      <t>亿元、专项债务</t>
    </r>
    <r>
      <rPr>
        <sz val="11"/>
        <rFont val="Times New Roman"/>
        <charset val="134"/>
      </rPr>
      <t>13.88</t>
    </r>
    <r>
      <rPr>
        <sz val="10"/>
        <rFont val="宋体"/>
        <charset val="134"/>
      </rPr>
      <t>亿元），县市区新增政府债务余额</t>
    </r>
    <r>
      <rPr>
        <sz val="11"/>
        <rFont val="Times New Roman"/>
        <charset val="134"/>
      </rPr>
      <t>16.88</t>
    </r>
    <r>
      <rPr>
        <sz val="10"/>
        <rFont val="宋体"/>
        <charset val="134"/>
      </rPr>
      <t>亿元（一般债务</t>
    </r>
    <r>
      <rPr>
        <sz val="11"/>
        <rFont val="Times New Roman"/>
        <charset val="134"/>
      </rPr>
      <t>8.77</t>
    </r>
    <r>
      <rPr>
        <sz val="10"/>
        <rFont val="宋体"/>
        <charset val="134"/>
      </rPr>
      <t>亿元、专项债务</t>
    </r>
    <r>
      <rPr>
        <sz val="11"/>
        <rFont val="Times New Roman"/>
        <charset val="134"/>
      </rPr>
      <t>8.11</t>
    </r>
    <r>
      <rPr>
        <sz val="10"/>
        <rFont val="宋体"/>
        <charset val="134"/>
      </rPr>
      <t>亿元）。</t>
    </r>
    <r>
      <rPr>
        <b/>
        <sz val="11"/>
        <rFont val="宋体"/>
        <charset val="134"/>
      </rPr>
      <t>市本级新增一般债务主要用于</t>
    </r>
    <r>
      <rPr>
        <sz val="10"/>
        <rFont val="宋体"/>
        <charset val="134"/>
      </rPr>
      <t>：水生态改善、老旧小区改造、城区基础设施改造、教育、公共检验检测、应急救援、消防救援、互联网</t>
    </r>
    <r>
      <rPr>
        <sz val="11"/>
        <rFont val="Times New Roman"/>
        <charset val="134"/>
      </rPr>
      <t>+</t>
    </r>
    <r>
      <rPr>
        <sz val="10"/>
        <rFont val="宋体"/>
        <charset val="134"/>
      </rPr>
      <t>放管服、卫生检验检测能力提升等重点民生领域。</t>
    </r>
    <r>
      <rPr>
        <sz val="11"/>
        <rFont val="Times New Roman"/>
        <charset val="134"/>
      </rPr>
      <t xml:space="preserve">
3</t>
    </r>
    <r>
      <rPr>
        <sz val="10"/>
        <rFont val="宋体"/>
        <charset val="134"/>
      </rPr>
      <t>、省财政厅下达我市再融资债券</t>
    </r>
    <r>
      <rPr>
        <sz val="11"/>
        <rFont val="Times New Roman"/>
        <charset val="134"/>
      </rPr>
      <t>22.30</t>
    </r>
    <r>
      <rPr>
        <sz val="10"/>
        <rFont val="宋体"/>
        <charset val="134"/>
      </rPr>
      <t>亿元（一般债券</t>
    </r>
    <r>
      <rPr>
        <sz val="11"/>
        <rFont val="Times New Roman"/>
        <charset val="134"/>
      </rPr>
      <t>15.35</t>
    </r>
    <r>
      <rPr>
        <sz val="10"/>
        <rFont val="宋体"/>
        <charset val="134"/>
      </rPr>
      <t>亿元、专项债券</t>
    </r>
    <r>
      <rPr>
        <sz val="11"/>
        <rFont val="Times New Roman"/>
        <charset val="134"/>
      </rPr>
      <t>6.95</t>
    </r>
    <r>
      <rPr>
        <sz val="10"/>
        <rFont val="宋体"/>
        <charset val="134"/>
      </rPr>
      <t>亿元），其中：市本级</t>
    </r>
    <r>
      <rPr>
        <sz val="11"/>
        <rFont val="Times New Roman"/>
        <charset val="134"/>
      </rPr>
      <t>5.82</t>
    </r>
    <r>
      <rPr>
        <sz val="10"/>
        <rFont val="宋体"/>
        <charset val="134"/>
      </rPr>
      <t>亿元（一般债券</t>
    </r>
    <r>
      <rPr>
        <sz val="11"/>
        <rFont val="Times New Roman"/>
        <charset val="134"/>
      </rPr>
      <t>2.27</t>
    </r>
    <r>
      <rPr>
        <sz val="10"/>
        <rFont val="宋体"/>
        <charset val="134"/>
      </rPr>
      <t>亿元、专项债券</t>
    </r>
    <r>
      <rPr>
        <sz val="11"/>
        <rFont val="Times New Roman"/>
        <charset val="134"/>
      </rPr>
      <t>3.55</t>
    </r>
    <r>
      <rPr>
        <sz val="10"/>
        <rFont val="宋体"/>
        <charset val="134"/>
      </rPr>
      <t>亿元），县市区</t>
    </r>
    <r>
      <rPr>
        <sz val="11"/>
        <rFont val="Times New Roman"/>
        <charset val="134"/>
      </rPr>
      <t>16.48</t>
    </r>
    <r>
      <rPr>
        <sz val="10"/>
        <rFont val="宋体"/>
        <charset val="134"/>
      </rPr>
      <t>亿元（一般债券</t>
    </r>
    <r>
      <rPr>
        <sz val="11"/>
        <rFont val="Times New Roman"/>
        <charset val="134"/>
      </rPr>
      <t>13.08</t>
    </r>
    <r>
      <rPr>
        <sz val="10"/>
        <rFont val="宋体"/>
        <charset val="134"/>
      </rPr>
      <t>亿元、专项债券</t>
    </r>
    <r>
      <rPr>
        <sz val="11"/>
        <rFont val="Times New Roman"/>
        <charset val="134"/>
      </rPr>
      <t>3.40</t>
    </r>
    <r>
      <rPr>
        <sz val="10"/>
        <rFont val="宋体"/>
        <charset val="134"/>
      </rPr>
      <t>亿元），全部用于偿还到期债券本金。</t>
    </r>
    <r>
      <rPr>
        <sz val="11"/>
        <rFont val="Times New Roman"/>
        <charset val="134"/>
      </rPr>
      <t xml:space="preserve">                       
</t>
    </r>
  </si>
  <si>
    <t>附表6</t>
  </si>
  <si>
    <t>2020年政府债券发行及还本付息表</t>
  </si>
  <si>
    <t>地区</t>
  </si>
  <si>
    <t>政府债券发行</t>
  </si>
  <si>
    <t>政府债券还本付息</t>
  </si>
  <si>
    <t>合计</t>
  </si>
  <si>
    <t>小计</t>
  </si>
  <si>
    <t>新增债券</t>
  </si>
  <si>
    <t>再融资债券</t>
  </si>
  <si>
    <t>还本</t>
  </si>
  <si>
    <t>付息</t>
  </si>
  <si>
    <t>一般债券</t>
  </si>
  <si>
    <t>专项债券</t>
  </si>
  <si>
    <t>随州市</t>
  </si>
  <si>
    <t>随州市本级</t>
  </si>
  <si>
    <t>曾都区</t>
  </si>
  <si>
    <t>随县</t>
  </si>
  <si>
    <t>广水</t>
  </si>
  <si>
    <t>附表7</t>
  </si>
  <si>
    <r>
      <rPr>
        <sz val="20"/>
        <rFont val="方正大标宋简体"/>
        <charset val="134"/>
      </rPr>
      <t>全市</t>
    </r>
    <r>
      <rPr>
        <sz val="20"/>
        <rFont val="Times New Roman"/>
        <charset val="134"/>
      </rPr>
      <t>2020</t>
    </r>
    <r>
      <rPr>
        <sz val="20"/>
        <rFont val="方正大标宋简体"/>
        <charset val="134"/>
      </rPr>
      <t>年政府性基金预算收入执行情况表</t>
    </r>
  </si>
  <si>
    <t xml:space="preserve">             单位：万元</t>
  </si>
  <si>
    <t>政府性基金收入合计</t>
  </si>
  <si>
    <t>一、农网还贷资金收入</t>
  </si>
  <si>
    <t>二、港口建设费收入</t>
  </si>
  <si>
    <t>三、国家电影事业发展专项资金收入</t>
  </si>
  <si>
    <t>四、国有土地收益基金收入</t>
  </si>
  <si>
    <t>五、农业土地开发资金收入</t>
  </si>
  <si>
    <t>六、国有土地使用权出让收入</t>
  </si>
  <si>
    <t>七、大中型水库库区基金收入</t>
  </si>
  <si>
    <t>八、彩票公益金收入</t>
  </si>
  <si>
    <t>九、城市基础设施配套费收入</t>
  </si>
  <si>
    <t>十、小型水库移民扶助基金收入</t>
  </si>
  <si>
    <t>十一、国家重大水利工程建设基金收入</t>
  </si>
  <si>
    <t>十二、车辆通行费</t>
  </si>
  <si>
    <t>十三、污水处理费收入</t>
  </si>
  <si>
    <t>十四、彩票发行机构和彩票销售机构的业务费用</t>
  </si>
  <si>
    <t>十五、其他政府性基金收入</t>
  </si>
  <si>
    <t>十六、专项债券对应项目专项收入</t>
  </si>
  <si>
    <t>十七、其他政府性基金专项债务对应项目专项收入</t>
  </si>
  <si>
    <t>转移性收入合计</t>
  </si>
  <si>
    <r>
      <rPr>
        <sz val="11"/>
        <rFont val="Times New Roman"/>
        <charset val="134"/>
      </rPr>
      <t xml:space="preserve">    </t>
    </r>
    <r>
      <rPr>
        <sz val="11"/>
        <rFont val="宋体"/>
        <charset val="134"/>
      </rPr>
      <t>一、政府性基金转移收入</t>
    </r>
  </si>
  <si>
    <r>
      <rPr>
        <sz val="11"/>
        <rFont val="Times New Roman"/>
        <charset val="134"/>
      </rPr>
      <t xml:space="preserve">        </t>
    </r>
    <r>
      <rPr>
        <sz val="11"/>
        <rFont val="宋体"/>
        <charset val="134"/>
      </rPr>
      <t>　政府性基金补助收入</t>
    </r>
  </si>
  <si>
    <r>
      <rPr>
        <sz val="11"/>
        <rFont val="Times New Roman"/>
        <charset val="134"/>
      </rPr>
      <t xml:space="preserve">        </t>
    </r>
    <r>
      <rPr>
        <sz val="11"/>
        <rFont val="宋体"/>
        <charset val="134"/>
      </rPr>
      <t>　政府性基金上解收入</t>
    </r>
  </si>
  <si>
    <r>
      <rPr>
        <sz val="11"/>
        <rFont val="Times New Roman"/>
        <charset val="134"/>
      </rPr>
      <t xml:space="preserve">   </t>
    </r>
    <r>
      <rPr>
        <sz val="11"/>
        <rFont val="宋体"/>
        <charset val="134"/>
      </rPr>
      <t>二、</t>
    </r>
    <r>
      <rPr>
        <sz val="11"/>
        <rFont val="Times New Roman"/>
        <charset val="134"/>
      </rPr>
      <t xml:space="preserve"> </t>
    </r>
    <r>
      <rPr>
        <sz val="11"/>
        <rFont val="宋体"/>
        <charset val="134"/>
      </rPr>
      <t>债务转贷收入</t>
    </r>
  </si>
  <si>
    <r>
      <rPr>
        <sz val="11"/>
        <rFont val="Times New Roman"/>
        <charset val="134"/>
      </rPr>
      <t xml:space="preserve">            </t>
    </r>
    <r>
      <rPr>
        <sz val="11"/>
        <rFont val="宋体"/>
        <charset val="134"/>
      </rPr>
      <t>地方政府专项债务转贷收入</t>
    </r>
  </si>
  <si>
    <r>
      <rPr>
        <sz val="11"/>
        <rFont val="Times New Roman"/>
        <charset val="134"/>
      </rPr>
      <t xml:space="preserve">   </t>
    </r>
    <r>
      <rPr>
        <sz val="11"/>
        <rFont val="宋体"/>
        <charset val="134"/>
      </rPr>
      <t>三、</t>
    </r>
    <r>
      <rPr>
        <sz val="11"/>
        <rFont val="Times New Roman"/>
        <charset val="134"/>
      </rPr>
      <t xml:space="preserve"> </t>
    </r>
    <r>
      <rPr>
        <sz val="11"/>
        <rFont val="宋体"/>
        <charset val="134"/>
      </rPr>
      <t>上年结余收入</t>
    </r>
  </si>
  <si>
    <r>
      <rPr>
        <sz val="11"/>
        <rFont val="Times New Roman"/>
        <charset val="134"/>
      </rPr>
      <t xml:space="preserve">            </t>
    </r>
    <r>
      <rPr>
        <sz val="11"/>
        <rFont val="宋体"/>
        <charset val="134"/>
      </rPr>
      <t>政府性基金预算上年结余收入</t>
    </r>
  </si>
  <si>
    <r>
      <rPr>
        <sz val="11"/>
        <rFont val="Times New Roman"/>
        <charset val="134"/>
      </rPr>
      <t xml:space="preserve">   </t>
    </r>
    <r>
      <rPr>
        <sz val="11"/>
        <rFont val="宋体"/>
        <charset val="134"/>
      </rPr>
      <t>四、</t>
    </r>
    <r>
      <rPr>
        <sz val="11"/>
        <rFont val="Times New Roman"/>
        <charset val="134"/>
      </rPr>
      <t xml:space="preserve"> </t>
    </r>
    <r>
      <rPr>
        <sz val="11"/>
        <rFont val="宋体"/>
        <charset val="134"/>
      </rPr>
      <t>调入资金</t>
    </r>
  </si>
  <si>
    <t>收入总计</t>
  </si>
  <si>
    <t>附表8</t>
  </si>
  <si>
    <r>
      <rPr>
        <sz val="20"/>
        <rFont val="方正大标宋简体"/>
        <charset val="134"/>
      </rPr>
      <t>全市</t>
    </r>
    <r>
      <rPr>
        <sz val="20"/>
        <rFont val="Times New Roman"/>
        <charset val="134"/>
      </rPr>
      <t>2020</t>
    </r>
    <r>
      <rPr>
        <sz val="20"/>
        <rFont val="方正大标宋简体"/>
        <charset val="134"/>
      </rPr>
      <t>年政府性基金预算支出执行情况表</t>
    </r>
  </si>
  <si>
    <t xml:space="preserve">      单位：万元</t>
  </si>
  <si>
    <t>政府性基金预算支出合计</t>
  </si>
  <si>
    <t>一、文化旅游体育与传媒支出</t>
  </si>
  <si>
    <t>二、社会保障和就业支出</t>
  </si>
  <si>
    <t>三、节能环保支出</t>
  </si>
  <si>
    <t>四、城乡社区支出</t>
  </si>
  <si>
    <t>五、农林水支出</t>
  </si>
  <si>
    <t>六、交通运输支出</t>
  </si>
  <si>
    <t>七、资源勘探信息等支出</t>
  </si>
  <si>
    <t>八、其他支出</t>
  </si>
  <si>
    <t>九、债务付息支出</t>
  </si>
  <si>
    <t>十、债务发行费支出</t>
  </si>
  <si>
    <t>十一、抗疫特别国债支出</t>
  </si>
  <si>
    <r>
      <rPr>
        <sz val="11"/>
        <rFont val="Times New Roman"/>
        <charset val="134"/>
      </rPr>
      <t xml:space="preserve">    </t>
    </r>
    <r>
      <rPr>
        <sz val="11"/>
        <rFont val="宋体"/>
        <charset val="134"/>
      </rPr>
      <t>政府性基金转移支付</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</si>
  <si>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</si>
  <si>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</si>
  <si>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债务转贷支出</t>
    </r>
  </si>
  <si>
    <r>
      <rPr>
        <sz val="11"/>
        <rFont val="Times New Roman"/>
        <charset val="134"/>
      </rPr>
      <t xml:space="preserve">  </t>
    </r>
    <r>
      <rPr>
        <sz val="10"/>
        <rFont val="宋体"/>
        <charset val="134"/>
      </rPr>
      <t>地方政府专项债务还本支出</t>
    </r>
  </si>
  <si>
    <t>附表9</t>
  </si>
  <si>
    <r>
      <rPr>
        <sz val="20"/>
        <rFont val="方正大标宋简体"/>
        <charset val="134"/>
      </rPr>
      <t>市本级</t>
    </r>
    <r>
      <rPr>
        <sz val="20"/>
        <rFont val="Times New Roman"/>
        <charset val="134"/>
      </rPr>
      <t>2020</t>
    </r>
    <r>
      <rPr>
        <sz val="20"/>
        <rFont val="方正大标宋简体"/>
        <charset val="134"/>
      </rPr>
      <t>年政府性基金预算收入执行情况表</t>
    </r>
  </si>
  <si>
    <t xml:space="preserve">   单位：万元</t>
  </si>
  <si>
    <r>
      <rPr>
        <b/>
        <sz val="11"/>
        <rFont val="宋体"/>
        <charset val="134"/>
      </rPr>
      <t>政府性基金收入合计</t>
    </r>
  </si>
  <si>
    <r>
      <rPr>
        <sz val="11"/>
        <rFont val="宋体"/>
        <charset val="134"/>
      </rPr>
      <t>一、农网还贷资金收入</t>
    </r>
  </si>
  <si>
    <r>
      <rPr>
        <sz val="11"/>
        <rFont val="宋体"/>
        <charset val="134"/>
      </rPr>
      <t>二、港口建设费收入</t>
    </r>
  </si>
  <si>
    <r>
      <rPr>
        <sz val="11"/>
        <rFont val="宋体"/>
        <charset val="134"/>
      </rPr>
      <t>三、国家电影事业发展专项资金收入</t>
    </r>
  </si>
  <si>
    <r>
      <rPr>
        <sz val="11"/>
        <rFont val="宋体"/>
        <charset val="134"/>
      </rPr>
      <t>四、国有土地收益基金收入</t>
    </r>
  </si>
  <si>
    <r>
      <rPr>
        <sz val="11"/>
        <rFont val="宋体"/>
        <charset val="134"/>
      </rPr>
      <t>五、农业土地开发资金收入</t>
    </r>
  </si>
  <si>
    <r>
      <rPr>
        <sz val="11"/>
        <rFont val="宋体"/>
        <charset val="134"/>
      </rPr>
      <t>六、国有土地使用权出让收入</t>
    </r>
  </si>
  <si>
    <r>
      <rPr>
        <sz val="11"/>
        <rFont val="宋体"/>
        <charset val="134"/>
      </rPr>
      <t>七、大中型水库库区基金收入</t>
    </r>
  </si>
  <si>
    <r>
      <rPr>
        <sz val="11"/>
        <rFont val="宋体"/>
        <charset val="134"/>
      </rPr>
      <t>八、彩票公益金收入</t>
    </r>
  </si>
  <si>
    <r>
      <rPr>
        <sz val="11"/>
        <rFont val="宋体"/>
        <charset val="134"/>
      </rPr>
      <t>九、城市基础设施配套费收入</t>
    </r>
  </si>
  <si>
    <r>
      <rPr>
        <sz val="11"/>
        <rFont val="宋体"/>
        <charset val="134"/>
      </rPr>
      <t>十、小型水库移民扶助基金收入</t>
    </r>
  </si>
  <si>
    <r>
      <rPr>
        <sz val="11"/>
        <rFont val="宋体"/>
        <charset val="134"/>
      </rPr>
      <t>十一、国家重大水利工程建设基金收入</t>
    </r>
  </si>
  <si>
    <r>
      <rPr>
        <sz val="11"/>
        <rFont val="宋体"/>
        <charset val="134"/>
      </rPr>
      <t>十二、车辆通行费</t>
    </r>
  </si>
  <si>
    <r>
      <rPr>
        <sz val="11"/>
        <rFont val="宋体"/>
        <charset val="134"/>
      </rPr>
      <t>十三、污水处理费收入</t>
    </r>
  </si>
  <si>
    <r>
      <rPr>
        <sz val="11"/>
        <rFont val="宋体"/>
        <charset val="134"/>
      </rPr>
      <t>十四、彩票发行机构和彩票销售机构的业务费用</t>
    </r>
  </si>
  <si>
    <r>
      <rPr>
        <sz val="11"/>
        <rFont val="宋体"/>
        <charset val="134"/>
      </rPr>
      <t>十五、其他政府性基金收入</t>
    </r>
  </si>
  <si>
    <r>
      <rPr>
        <sz val="11"/>
        <rFont val="宋体"/>
        <charset val="134"/>
      </rPr>
      <t>十六、专项债券对应项目专项收入</t>
    </r>
  </si>
  <si>
    <r>
      <rPr>
        <sz val="11"/>
        <rFont val="宋体"/>
        <charset val="134"/>
      </rPr>
      <t>十七、其他政府性基金专项债务对应项目专项收入</t>
    </r>
  </si>
  <si>
    <r>
      <rPr>
        <b/>
        <sz val="11"/>
        <rFont val="宋体"/>
        <charset val="134"/>
      </rPr>
      <t>转移性收入合计</t>
    </r>
  </si>
  <si>
    <r>
      <rPr>
        <sz val="11"/>
        <rFont val="Times New Roman"/>
        <charset val="134"/>
      </rPr>
      <t xml:space="preserve">  </t>
    </r>
    <r>
      <rPr>
        <sz val="11"/>
        <rFont val="宋体"/>
        <charset val="134"/>
      </rPr>
      <t>一、政府性基金转移收入</t>
    </r>
  </si>
  <si>
    <r>
      <rPr>
        <sz val="11"/>
        <rFont val="Times New Roman"/>
        <charset val="134"/>
      </rPr>
      <t xml:space="preserve">        </t>
    </r>
    <r>
      <rPr>
        <sz val="11"/>
        <rFont val="宋体"/>
        <charset val="134"/>
      </rPr>
      <t>政府性基金补助收入</t>
    </r>
  </si>
  <si>
    <r>
      <rPr>
        <sz val="11"/>
        <rFont val="Times New Roman"/>
        <charset val="134"/>
      </rPr>
      <t xml:space="preserve">        </t>
    </r>
    <r>
      <rPr>
        <sz val="11"/>
        <rFont val="宋体"/>
        <charset val="134"/>
      </rPr>
      <t>政府性基金上解收入</t>
    </r>
  </si>
  <si>
    <r>
      <rPr>
        <sz val="11"/>
        <rFont val="Times New Roman"/>
        <charset val="134"/>
      </rPr>
      <t xml:space="preserve">        </t>
    </r>
    <r>
      <rPr>
        <sz val="11"/>
        <rFont val="宋体"/>
        <charset val="134"/>
      </rPr>
      <t>抗疫特别国债转移支付收入</t>
    </r>
  </si>
  <si>
    <r>
      <rPr>
        <sz val="11"/>
        <rFont val="Times New Roman"/>
        <charset val="134"/>
      </rPr>
      <t xml:space="preserve">        </t>
    </r>
    <r>
      <rPr>
        <sz val="11"/>
        <rFont val="宋体"/>
        <charset val="134"/>
      </rPr>
      <t>地方政府专项债务转贷收入</t>
    </r>
  </si>
  <si>
    <t xml:space="preserve">      国有土地使用权出让金债务转贷收入</t>
  </si>
  <si>
    <t xml:space="preserve">      棚户区改造专项债券转贷收入</t>
  </si>
  <si>
    <t xml:space="preserve">      其他地方自行试点项目收益专项债券转贷收入</t>
  </si>
  <si>
    <r>
      <rPr>
        <b/>
        <sz val="11"/>
        <rFont val="宋体"/>
        <charset val="134"/>
      </rPr>
      <t>收入总计</t>
    </r>
  </si>
  <si>
    <t>附表10</t>
  </si>
  <si>
    <r>
      <rPr>
        <sz val="20"/>
        <rFont val="方正大标宋简体"/>
        <charset val="134"/>
      </rPr>
      <t>市本级</t>
    </r>
    <r>
      <rPr>
        <sz val="20"/>
        <rFont val="Times New Roman"/>
        <charset val="134"/>
      </rPr>
      <t>2020</t>
    </r>
    <r>
      <rPr>
        <sz val="20"/>
        <rFont val="方正大标宋简体"/>
        <charset val="134"/>
      </rPr>
      <t>年政府性基金预算支出执行情况表</t>
    </r>
  </si>
  <si>
    <t>市本级政府性基金预算支出合计</t>
  </si>
  <si>
    <t>一、社会保障和就业支出</t>
  </si>
  <si>
    <t>大中型水库移民后期扶持基金支出</t>
  </si>
  <si>
    <t>移民补助</t>
  </si>
  <si>
    <t>基础设施建设和经济发展</t>
  </si>
  <si>
    <t>其他大中型水库移民后期扶持资金支出</t>
  </si>
  <si>
    <t>二、城乡社区支出</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</si>
  <si>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</si>
  <si>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</si>
  <si>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</si>
  <si>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</si>
  <si>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</si>
  <si>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</si>
  <si>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</si>
  <si>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</si>
  <si>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棚户区改造支出</t>
  </si>
  <si>
    <t>公共租赁住房支出</t>
  </si>
  <si>
    <t>其他国有土地使用权出让收入安排的支出</t>
  </si>
  <si>
    <t>农业土地开发资金安排的支出</t>
  </si>
  <si>
    <t>城市基础设施配套费安排的支出</t>
  </si>
  <si>
    <t>城市公共设施</t>
  </si>
  <si>
    <t>城市环境卫生</t>
  </si>
  <si>
    <t>其他城市基础设施配套费安排的支出</t>
  </si>
  <si>
    <t>污水处理费及对应专项债务收入安排的支出</t>
  </si>
  <si>
    <t>污水处理设施建设和运营</t>
  </si>
  <si>
    <t>其他污水处理费安排的支出</t>
  </si>
  <si>
    <t>棚户区改造专项债券安排的支出</t>
  </si>
  <si>
    <t>其他棚户区改造专项债券安排的支出</t>
  </si>
  <si>
    <t>三、交通运输支出</t>
  </si>
  <si>
    <t>车辆通行费安排的支出</t>
  </si>
  <si>
    <t>其他车辆通行费安排的支出</t>
  </si>
  <si>
    <t>四、资源勘探信息等支出</t>
  </si>
  <si>
    <t>农网还贷资金支出</t>
  </si>
  <si>
    <t>地方农网还贷资金支出</t>
  </si>
  <si>
    <t>五、商业服务业等支出</t>
  </si>
  <si>
    <t>旅游发展基金支出</t>
  </si>
  <si>
    <t>地方旅游开发项目补助</t>
  </si>
  <si>
    <t>六、其他支出</t>
  </si>
  <si>
    <t>其他政府性基金及对应专项债务收入安排的支出</t>
  </si>
  <si>
    <t>其他政府性基金安排的支出</t>
  </si>
  <si>
    <t>其他地方自行试点项目收益专项债券收入安排的支出</t>
  </si>
  <si>
    <t>彩票公益金安排的支出</t>
  </si>
  <si>
    <t>用于社会福利的彩票公益金支出</t>
  </si>
  <si>
    <t>用于体育事业的彩票公益金支出</t>
  </si>
  <si>
    <t>用于红十字事业的彩票公益金支出</t>
  </si>
  <si>
    <t>用于残疾人事业的彩票公益金支出</t>
  </si>
  <si>
    <t>用于城乡医疗救助的彩票公益金支出</t>
  </si>
  <si>
    <t>七、债务付息支出</t>
  </si>
  <si>
    <t>地方政府专项债务付息支出</t>
  </si>
  <si>
    <t>国有土地使用权出让金债务付息支出</t>
  </si>
  <si>
    <t>土地储备专项债券付息支出</t>
  </si>
  <si>
    <t>八、债务发行费用支出</t>
  </si>
  <si>
    <t>地方政府专项债务发行费用支出</t>
  </si>
  <si>
    <t>国有土地使用权出让金债务发行费用支出</t>
  </si>
  <si>
    <t>土地储备专项债券发行费用支出</t>
  </si>
  <si>
    <t>九、抗疫特别国债安排的支出</t>
  </si>
  <si>
    <t>基础设施建设</t>
  </si>
  <si>
    <t>公共卫生体系建设</t>
  </si>
  <si>
    <t>重大疫情防控救治体系建设</t>
  </si>
  <si>
    <t>其他基础设施建设</t>
  </si>
  <si>
    <t>抗疫相关支出</t>
  </si>
  <si>
    <t>政府性基金转移支付</t>
  </si>
  <si>
    <t>调出资金</t>
  </si>
  <si>
    <t>年终结余</t>
  </si>
  <si>
    <t>债务转贷支出</t>
  </si>
  <si>
    <t>地方政府专项债务还本支出</t>
  </si>
  <si>
    <t>抗疫特别国债还本支出</t>
  </si>
  <si>
    <r>
      <rPr>
        <sz val="12"/>
        <rFont val="黑体"/>
        <charset val="134"/>
      </rPr>
      <t>附表</t>
    </r>
    <r>
      <rPr>
        <sz val="12"/>
        <rFont val="Times New Roman"/>
        <charset val="134"/>
      </rPr>
      <t>11</t>
    </r>
  </si>
  <si>
    <r>
      <rPr>
        <sz val="20"/>
        <rFont val="方正大标宋简体"/>
        <charset val="134"/>
      </rPr>
      <t>全市</t>
    </r>
    <r>
      <rPr>
        <sz val="20"/>
        <rFont val="Times New Roman"/>
        <charset val="134"/>
      </rPr>
      <t>2020</t>
    </r>
    <r>
      <rPr>
        <sz val="20"/>
        <rFont val="方正大标宋简体"/>
        <charset val="134"/>
      </rPr>
      <t>年地方政府专项债务余额情况表</t>
    </r>
  </si>
  <si>
    <r>
      <rPr>
        <sz val="11"/>
        <rFont val="黑体"/>
        <charset val="134"/>
      </rPr>
      <t>地</t>
    </r>
    <r>
      <rPr>
        <sz val="11"/>
        <rFont val="黑体"/>
        <charset val="134"/>
      </rPr>
      <t xml:space="preserve"> </t>
    </r>
    <r>
      <rPr>
        <sz val="11"/>
        <rFont val="黑体"/>
        <charset val="134"/>
      </rPr>
      <t>区</t>
    </r>
  </si>
  <si>
    <t>专项债务</t>
  </si>
  <si>
    <r>
      <rPr>
        <sz val="11"/>
        <rFont val="Times New Roman"/>
        <charset val="134"/>
      </rPr>
      <t xml:space="preserve">  </t>
    </r>
    <r>
      <rPr>
        <sz val="11"/>
        <rFont val="SimSun"/>
        <charset val="134"/>
      </rPr>
      <t>随州市</t>
    </r>
  </si>
  <si>
    <r>
      <rPr>
        <sz val="11"/>
        <rFont val="Times New Roman"/>
        <charset val="134"/>
      </rPr>
      <t xml:space="preserve">    </t>
    </r>
    <r>
      <rPr>
        <sz val="11"/>
        <rFont val="SimSun"/>
        <charset val="134"/>
      </rPr>
      <t>随州市本级</t>
    </r>
  </si>
  <si>
    <r>
      <rPr>
        <sz val="11"/>
        <rFont val="Times New Roman"/>
        <charset val="134"/>
      </rPr>
      <t xml:space="preserve">    </t>
    </r>
    <r>
      <rPr>
        <sz val="11"/>
        <rFont val="SimSun"/>
        <charset val="134"/>
      </rPr>
      <t>曾都区</t>
    </r>
  </si>
  <si>
    <r>
      <rPr>
        <sz val="11"/>
        <rFont val="Times New Roman"/>
        <charset val="134"/>
      </rPr>
      <t xml:space="preserve">    </t>
    </r>
    <r>
      <rPr>
        <sz val="11"/>
        <rFont val="SimSun"/>
        <charset val="134"/>
      </rPr>
      <t>随县</t>
    </r>
  </si>
  <si>
    <r>
      <rPr>
        <sz val="11"/>
        <rFont val="Times New Roman"/>
        <charset val="134"/>
      </rPr>
      <t xml:space="preserve">    </t>
    </r>
    <r>
      <rPr>
        <sz val="11"/>
        <rFont val="SimSun"/>
        <charset val="134"/>
      </rPr>
      <t>广水市</t>
    </r>
  </si>
  <si>
    <r>
      <rPr>
        <sz val="11"/>
        <rFont val="宋体"/>
        <charset val="134"/>
      </rPr>
      <t>备注：1、2020年财政厅核定我市政府债务限额为1743250万元，（其中:一般债务限额1019749万元、专项债务限额723501万元），比上年新增债务限额325805万元（其中:一般债务限额107575万元、专项债务限额218230万元）                                                                                                                                      2、2020年新增地方政府债券341875万元，具体情况如下：一是发行政府债券341875万元，其中:一般债券121975万元，专项债券219900万元，，其中：市本级新增政府债券17.31亿元（一般债务3.43亿元、专项债务13.88亿元），县市区新增政府债务余额16.88亿元（一般债务8.77亿元、专项债务8.11亿元）。</t>
    </r>
    <r>
      <rPr>
        <sz val="10"/>
        <rFont val="宋体"/>
        <charset val="134"/>
      </rPr>
      <t xml:space="preserve">
市本级新增专项债务主要用于：中心医院、妇幼保健院（暨随州市儿童医院）、中医院新院区、传染病医院等医疗卫生体系建设；城市智慧停车场、农产品冷链区物流园、城市综合体、国家专用汽车产品质量检验中心、体育馆等重点项目建设；平原岗、齿轮社区、铁路片区、涢水、城南新区、交通大道沿线棚户区改造及安置房项目建设；府澴河上游白云湖水环境提升工程、城市应急水源工程等水环境提升工程项目建设 。</t>
    </r>
    <r>
      <rPr>
        <sz val="10"/>
        <rFont val="宋体"/>
        <charset val="134"/>
      </rPr>
      <t xml:space="preserve">
3、省财政厅下达我市再融资债券22.30亿元（一般债券15.35亿元、专项债券6.95亿元），其中：市本级5.82亿元（一般债券2.27亿元、专项债券3.55亿元），县市区16.48亿元（一般债券13.08亿元、专项债券3.40亿元），全部用于偿还到期债券本金。                       </t>
    </r>
    <r>
      <rPr>
        <sz val="11"/>
        <rFont val="Times New Roman"/>
        <charset val="134"/>
      </rPr>
      <t xml:space="preserve">
</t>
    </r>
  </si>
  <si>
    <r>
      <rPr>
        <sz val="11"/>
        <rFont val="黑体"/>
        <charset val="134"/>
      </rPr>
      <t>附表</t>
    </r>
    <r>
      <rPr>
        <sz val="11"/>
        <rFont val="Times New Roman"/>
        <charset val="134"/>
      </rPr>
      <t>12</t>
    </r>
  </si>
  <si>
    <r>
      <rPr>
        <sz val="20"/>
        <rFont val="方正大标宋简体"/>
        <charset val="134"/>
      </rPr>
      <t>全市</t>
    </r>
    <r>
      <rPr>
        <sz val="20"/>
        <rFont val="Times New Roman"/>
        <charset val="134"/>
      </rPr>
      <t>2020</t>
    </r>
    <r>
      <rPr>
        <sz val="20"/>
        <rFont val="方正大标宋简体"/>
        <charset val="134"/>
      </rPr>
      <t>年社会保险基金预算收入执行情况表</t>
    </r>
  </si>
  <si>
    <t>收入科目</t>
  </si>
  <si>
    <t>收入项目</t>
  </si>
  <si>
    <t>全市社会保险基金收入合计</t>
  </si>
  <si>
    <t>一、企业职工基本养老保险基金收入</t>
  </si>
  <si>
    <t>二、失业保险基金收入</t>
  </si>
  <si>
    <t>三、城镇职工基本医疗保险基金收入</t>
  </si>
  <si>
    <t>四、工伤保险基金收入</t>
  </si>
  <si>
    <t>五、生育保险基金收入</t>
  </si>
  <si>
    <t>六、城乡居民基本养老保险基金收入</t>
  </si>
  <si>
    <t>七、机关事业单位基本养老保险基金收入</t>
  </si>
  <si>
    <t>八、城乡居民基本医疗保险基金收入</t>
  </si>
  <si>
    <r>
      <rPr>
        <sz val="11"/>
        <rFont val="黑体"/>
        <charset val="134"/>
      </rPr>
      <t>附表</t>
    </r>
    <r>
      <rPr>
        <sz val="11"/>
        <rFont val="Times New Roman"/>
        <charset val="134"/>
      </rPr>
      <t>13</t>
    </r>
  </si>
  <si>
    <r>
      <rPr>
        <sz val="20"/>
        <rFont val="方正大标宋简体"/>
        <charset val="134"/>
      </rPr>
      <t>全市</t>
    </r>
    <r>
      <rPr>
        <sz val="20"/>
        <rFont val="Times New Roman"/>
        <charset val="134"/>
      </rPr>
      <t>2020</t>
    </r>
    <r>
      <rPr>
        <sz val="20"/>
        <rFont val="方正大标宋简体"/>
        <charset val="134"/>
      </rPr>
      <t>年社会保险基金预算支出执行情况表</t>
    </r>
  </si>
  <si>
    <t>支出科目</t>
  </si>
  <si>
    <t>支出项目</t>
  </si>
  <si>
    <t>全市社会保险基金支出合计</t>
  </si>
  <si>
    <t>一、企业职工基本养老保险基金支出</t>
  </si>
  <si>
    <t>二、失业保险基金支出</t>
  </si>
  <si>
    <t>三、城镇职工基本医疗保险基金支出</t>
  </si>
  <si>
    <t>四、工伤保险基金支出</t>
  </si>
  <si>
    <t>五、生育保险基金支出</t>
  </si>
  <si>
    <t>六、城乡居民基本养老保险基金支出</t>
  </si>
  <si>
    <t>七、机关事业单位基本养老保险基金支出</t>
  </si>
  <si>
    <t>八、城乡居民基本医疗保险基金支出</t>
  </si>
  <si>
    <r>
      <rPr>
        <sz val="11"/>
        <rFont val="黑体"/>
        <charset val="134"/>
      </rPr>
      <t>附表</t>
    </r>
    <r>
      <rPr>
        <sz val="11"/>
        <rFont val="Times New Roman"/>
        <charset val="134"/>
      </rPr>
      <t>14</t>
    </r>
  </si>
  <si>
    <t>市本级2020年社会保险基金预算收入执行情况表</t>
  </si>
  <si>
    <t>市本级社会保险基金收入合计</t>
  </si>
  <si>
    <r>
      <rPr>
        <sz val="11"/>
        <rFont val="Times New Roman"/>
        <charset val="134"/>
      </rPr>
      <t xml:space="preserve">   </t>
    </r>
    <r>
      <rPr>
        <sz val="11"/>
        <rFont val="宋体"/>
        <charset val="134"/>
      </rPr>
      <t>其中：企业职工基本养老保险保险费收入</t>
    </r>
  </si>
  <si>
    <r>
      <rPr>
        <sz val="11"/>
        <rFont val="Times New Roman"/>
        <charset val="134"/>
      </rPr>
      <t xml:space="preserve">              </t>
    </r>
    <r>
      <rPr>
        <sz val="11"/>
        <rFont val="宋体"/>
        <charset val="134"/>
      </rPr>
      <t>企业职工基本养老保险基金财政补贴收入</t>
    </r>
  </si>
  <si>
    <r>
      <rPr>
        <sz val="11"/>
        <rFont val="Times New Roman"/>
        <charset val="134"/>
      </rPr>
      <t xml:space="preserve">              </t>
    </r>
    <r>
      <rPr>
        <sz val="11"/>
        <rFont val="宋体"/>
        <charset val="134"/>
      </rPr>
      <t>企业职工基本养老保险基金利息收入</t>
    </r>
  </si>
  <si>
    <r>
      <rPr>
        <sz val="11"/>
        <rFont val="Times New Roman"/>
        <charset val="134"/>
      </rPr>
      <t xml:space="preserve">              </t>
    </r>
    <r>
      <rPr>
        <sz val="11"/>
        <rFont val="宋体"/>
        <charset val="134"/>
      </rPr>
      <t>企业职工基本养老保险基金转移收入</t>
    </r>
  </si>
  <si>
    <r>
      <rPr>
        <sz val="11"/>
        <rFont val="Times New Roman"/>
        <charset val="134"/>
      </rPr>
      <t xml:space="preserve">              </t>
    </r>
    <r>
      <rPr>
        <sz val="11"/>
        <rFont val="宋体"/>
        <charset val="134"/>
      </rPr>
      <t>企业职工基本养老保险基金上级补助收入</t>
    </r>
  </si>
  <si>
    <r>
      <rPr>
        <sz val="11"/>
        <rFont val="Times New Roman"/>
        <charset val="134"/>
      </rPr>
      <t xml:space="preserve">   </t>
    </r>
    <r>
      <rPr>
        <sz val="11"/>
        <rFont val="宋体"/>
        <charset val="134"/>
      </rPr>
      <t>其中：失业保险费收入</t>
    </r>
  </si>
  <si>
    <r>
      <rPr>
        <sz val="11"/>
        <rFont val="Times New Roman"/>
        <charset val="134"/>
      </rPr>
      <t xml:space="preserve">              </t>
    </r>
    <r>
      <rPr>
        <sz val="11"/>
        <rFont val="宋体"/>
        <charset val="134"/>
      </rPr>
      <t>失业保险基金财政补贴收入</t>
    </r>
  </si>
  <si>
    <t xml:space="preserve"> </t>
  </si>
  <si>
    <r>
      <rPr>
        <sz val="11"/>
        <rFont val="Times New Roman"/>
        <charset val="134"/>
      </rPr>
      <t xml:space="preserve">              </t>
    </r>
    <r>
      <rPr>
        <sz val="11"/>
        <rFont val="宋体"/>
        <charset val="134"/>
      </rPr>
      <t>失业保险基金利息收入</t>
    </r>
  </si>
  <si>
    <r>
      <rPr>
        <sz val="11"/>
        <rFont val="Times New Roman"/>
        <charset val="134"/>
      </rPr>
      <t xml:space="preserve">              </t>
    </r>
    <r>
      <rPr>
        <sz val="11"/>
        <rFont val="宋体"/>
        <charset val="134"/>
      </rPr>
      <t>失业保险基金上级补助收入</t>
    </r>
  </si>
  <si>
    <r>
      <rPr>
        <sz val="11"/>
        <rFont val="Times New Roman"/>
        <charset val="134"/>
      </rPr>
      <t xml:space="preserve">              </t>
    </r>
    <r>
      <rPr>
        <sz val="11"/>
        <rFont val="宋体"/>
        <charset val="134"/>
      </rPr>
      <t>失业保险基金其他收入</t>
    </r>
  </si>
  <si>
    <r>
      <rPr>
        <sz val="11"/>
        <rFont val="Times New Roman"/>
        <charset val="134"/>
      </rPr>
      <t xml:space="preserve">   </t>
    </r>
    <r>
      <rPr>
        <sz val="11"/>
        <rFont val="宋体"/>
        <charset val="134"/>
      </rPr>
      <t>其中：城镇职工基本医疗保险费收入</t>
    </r>
  </si>
  <si>
    <r>
      <rPr>
        <sz val="11"/>
        <rFont val="Times New Roman"/>
        <charset val="134"/>
      </rPr>
      <t xml:space="preserve">              </t>
    </r>
    <r>
      <rPr>
        <sz val="11"/>
        <rFont val="宋体"/>
        <charset val="134"/>
      </rPr>
      <t>城镇职工基本医疗保险基金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</si>
  <si>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城镇职工基本医疗保险基金利息收入</t>
    </r>
  </si>
  <si>
    <r>
      <rPr>
        <sz val="11"/>
        <rFont val="Times New Roman"/>
        <charset val="134"/>
      </rPr>
      <t xml:space="preserve">   </t>
    </r>
    <r>
      <rPr>
        <sz val="11"/>
        <rFont val="宋体"/>
        <charset val="134"/>
      </rPr>
      <t>其中：工伤保险费收入</t>
    </r>
  </si>
  <si>
    <r>
      <rPr>
        <sz val="11"/>
        <rFont val="Times New Roman"/>
        <charset val="134"/>
      </rPr>
      <t xml:space="preserve">              </t>
    </r>
    <r>
      <rPr>
        <sz val="11"/>
        <rFont val="宋体"/>
        <charset val="134"/>
      </rPr>
      <t>工伤保险基金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</si>
  <si>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工伤保险基金利息收入</t>
    </r>
  </si>
  <si>
    <t>五、城乡居民基本养老保险基金收入</t>
  </si>
  <si>
    <r>
      <rPr>
        <sz val="11"/>
        <rFont val="Times New Roman"/>
        <charset val="134"/>
      </rPr>
      <t xml:space="preserve">   </t>
    </r>
    <r>
      <rPr>
        <sz val="11"/>
        <rFont val="宋体"/>
        <charset val="134"/>
      </rPr>
      <t>其中：城乡居民基本养老保险费收入</t>
    </r>
  </si>
  <si>
    <r>
      <rPr>
        <sz val="11"/>
        <rFont val="Times New Roman"/>
        <charset val="134"/>
      </rPr>
      <t xml:space="preserve">              </t>
    </r>
    <r>
      <rPr>
        <sz val="11"/>
        <rFont val="宋体"/>
        <charset val="134"/>
      </rPr>
      <t>城乡居民基本养老保险基金财政补贴收入</t>
    </r>
  </si>
  <si>
    <r>
      <rPr>
        <sz val="11"/>
        <rFont val="Times New Roman"/>
        <charset val="134"/>
      </rPr>
      <t xml:space="preserve">              </t>
    </r>
    <r>
      <rPr>
        <sz val="11"/>
        <rFont val="宋体"/>
        <charset val="134"/>
      </rPr>
      <t>城乡居民基本养老保险基金利息收入</t>
    </r>
  </si>
  <si>
    <t>六、机关事业单位基本养老保险基金收入</t>
  </si>
  <si>
    <r>
      <rPr>
        <sz val="11"/>
        <rFont val="Times New Roman"/>
        <charset val="134"/>
      </rPr>
      <t xml:space="preserve">   </t>
    </r>
    <r>
      <rPr>
        <sz val="11"/>
        <rFont val="宋体"/>
        <charset val="134"/>
      </rPr>
      <t>其中：机关事业单位基本养老保险费收入</t>
    </r>
  </si>
  <si>
    <r>
      <rPr>
        <sz val="11"/>
        <rFont val="Times New Roman"/>
        <charset val="134"/>
      </rPr>
      <t xml:space="preserve">              </t>
    </r>
    <r>
      <rPr>
        <sz val="11"/>
        <rFont val="宋体"/>
        <charset val="134"/>
      </rPr>
      <t>机关事业单位基本养老保险基金财政补贴收入</t>
    </r>
  </si>
  <si>
    <r>
      <rPr>
        <sz val="11"/>
        <rFont val="Times New Roman"/>
        <charset val="134"/>
      </rPr>
      <t xml:space="preserve">              </t>
    </r>
    <r>
      <rPr>
        <sz val="11"/>
        <rFont val="宋体"/>
        <charset val="134"/>
      </rPr>
      <t>机关事业单位基本养老保险基金利息收入</t>
    </r>
  </si>
  <si>
    <r>
      <rPr>
        <sz val="11"/>
        <rFont val="Times New Roman"/>
        <charset val="134"/>
      </rPr>
      <t xml:space="preserve">              </t>
    </r>
    <r>
      <rPr>
        <sz val="11"/>
        <rFont val="宋体"/>
        <charset val="134"/>
      </rPr>
      <t>机关事业单位基本养老保险基金转移收入</t>
    </r>
  </si>
  <si>
    <t>七、城乡居民基本医疗保险基金收入</t>
  </si>
  <si>
    <r>
      <rPr>
        <sz val="11"/>
        <rFont val="Times New Roman"/>
        <charset val="134"/>
      </rPr>
      <t xml:space="preserve">   </t>
    </r>
    <r>
      <rPr>
        <sz val="11"/>
        <rFont val="宋体"/>
        <charset val="134"/>
      </rPr>
      <t>其中：城乡居民基本医疗保险费收入</t>
    </r>
  </si>
  <si>
    <r>
      <rPr>
        <sz val="11"/>
        <rFont val="Times New Roman"/>
        <charset val="134"/>
      </rPr>
      <t xml:space="preserve">              </t>
    </r>
    <r>
      <rPr>
        <sz val="11"/>
        <rFont val="宋体"/>
        <charset val="134"/>
      </rPr>
      <t>城乡居民基本医疗保险基金</t>
    </r>
    <r>
      <rPr>
        <sz val="11"/>
        <rFont val="Times New Roman"/>
        <charset val="134"/>
      </rPr>
      <t xml:space="preserve"> </t>
    </r>
    <r>
      <rPr>
        <sz val="11"/>
        <rFont val="宋体"/>
        <charset val="134"/>
      </rPr>
      <t>财政补贴收入</t>
    </r>
  </si>
  <si>
    <r>
      <rPr>
        <sz val="11"/>
        <rFont val="Times New Roman"/>
        <charset val="134"/>
      </rPr>
      <t xml:space="preserve">              </t>
    </r>
    <r>
      <rPr>
        <sz val="11"/>
        <rFont val="宋体"/>
        <charset val="134"/>
      </rPr>
      <t>城乡居民基本医疗保险基金利息收入</t>
    </r>
  </si>
  <si>
    <r>
      <rPr>
        <sz val="11"/>
        <rFont val="黑体"/>
        <charset val="134"/>
      </rPr>
      <t>附表</t>
    </r>
    <r>
      <rPr>
        <sz val="11"/>
        <rFont val="Times New Roman"/>
        <charset val="134"/>
      </rPr>
      <t>15</t>
    </r>
  </si>
  <si>
    <t>市本级2020年社会保险基金预算支出执行情况表</t>
  </si>
  <si>
    <r>
      <rPr>
        <sz val="11"/>
        <rFont val="宋体"/>
        <charset val="134"/>
      </rPr>
      <t>市本级社会保险基金支出合计</t>
    </r>
  </si>
  <si>
    <r>
      <rPr>
        <sz val="11"/>
        <rFont val="宋体"/>
        <charset val="134"/>
      </rPr>
      <t>一、企业职工基本养老保险基金支出</t>
    </r>
  </si>
  <si>
    <r>
      <rPr>
        <sz val="11"/>
        <rFont val="Times New Roman"/>
        <charset val="134"/>
      </rPr>
      <t xml:space="preserve">   </t>
    </r>
    <r>
      <rPr>
        <sz val="11"/>
        <rFont val="宋体"/>
        <charset val="134"/>
      </rPr>
      <t>其中：基本养老金支出</t>
    </r>
  </si>
  <si>
    <r>
      <rPr>
        <sz val="11"/>
        <rFont val="Times New Roman"/>
        <charset val="134"/>
      </rPr>
      <t xml:space="preserve">              </t>
    </r>
    <r>
      <rPr>
        <sz val="11"/>
        <rFont val="宋体"/>
        <charset val="134"/>
      </rPr>
      <t>转移支出</t>
    </r>
  </si>
  <si>
    <r>
      <rPr>
        <sz val="11"/>
        <rFont val="宋体"/>
        <charset val="134"/>
      </rPr>
      <t>二、失业保险基金支出</t>
    </r>
  </si>
  <si>
    <r>
      <rPr>
        <sz val="11"/>
        <rFont val="Times New Roman"/>
        <charset val="134"/>
      </rPr>
      <t xml:space="preserve">   </t>
    </r>
    <r>
      <rPr>
        <sz val="11"/>
        <rFont val="宋体"/>
        <charset val="134"/>
      </rPr>
      <t>其中：失业保险金支出</t>
    </r>
  </si>
  <si>
    <r>
      <rPr>
        <sz val="11"/>
        <rFont val="Times New Roman"/>
        <charset val="134"/>
      </rPr>
      <t xml:space="preserve">              </t>
    </r>
    <r>
      <rPr>
        <sz val="11"/>
        <rFont val="宋体"/>
        <charset val="134"/>
      </rPr>
      <t>其他失业保险基金支出</t>
    </r>
  </si>
  <si>
    <r>
      <rPr>
        <sz val="11"/>
        <rFont val="宋体"/>
        <charset val="134"/>
      </rPr>
      <t>三、城镇职工基本医疗保险基金支出</t>
    </r>
    <r>
      <rPr>
        <sz val="11"/>
        <rFont val="Times New Roman"/>
        <charset val="134"/>
      </rPr>
      <t>(</t>
    </r>
    <r>
      <rPr>
        <sz val="11"/>
        <rFont val="宋体"/>
        <charset val="134"/>
      </rPr>
      <t>含生育保险</t>
    </r>
    <r>
      <rPr>
        <sz val="11"/>
        <rFont val="Times New Roman"/>
        <charset val="134"/>
      </rPr>
      <t>)</t>
    </r>
  </si>
  <si>
    <r>
      <rPr>
        <sz val="11"/>
        <rFont val="Times New Roman"/>
        <charset val="134"/>
      </rPr>
      <t xml:space="preserve">   </t>
    </r>
    <r>
      <rPr>
        <sz val="11"/>
        <rFont val="宋体"/>
        <charset val="134"/>
      </rPr>
      <t>其中：基本医疗保险待遇支出</t>
    </r>
  </si>
  <si>
    <r>
      <rPr>
        <sz val="11"/>
        <rFont val="宋体"/>
        <charset val="134"/>
      </rPr>
      <t>四、工伤保险基金支出</t>
    </r>
  </si>
  <si>
    <r>
      <rPr>
        <sz val="11"/>
        <rFont val="Times New Roman"/>
        <charset val="134"/>
      </rPr>
      <t xml:space="preserve">   </t>
    </r>
    <r>
      <rPr>
        <sz val="11"/>
        <rFont val="宋体"/>
        <charset val="134"/>
      </rPr>
      <t>其中：工伤保险待遇支出</t>
    </r>
  </si>
  <si>
    <r>
      <rPr>
        <sz val="11"/>
        <rFont val="Times New Roman"/>
        <charset val="134"/>
      </rPr>
      <t xml:space="preserve">              </t>
    </r>
    <r>
      <rPr>
        <sz val="11"/>
        <rFont val="宋体"/>
        <charset val="134"/>
      </rPr>
      <t>其他工伤保险基金支出</t>
    </r>
  </si>
  <si>
    <r>
      <rPr>
        <sz val="11"/>
        <rFont val="宋体"/>
        <charset val="134"/>
      </rPr>
      <t>五、城乡居民基本养老保险基金支出</t>
    </r>
  </si>
  <si>
    <r>
      <rPr>
        <sz val="11"/>
        <rFont val="Times New Roman"/>
        <charset val="134"/>
      </rPr>
      <t xml:space="preserve">              </t>
    </r>
    <r>
      <rPr>
        <sz val="11"/>
        <rFont val="宋体"/>
        <charset val="134"/>
      </rPr>
      <t>其他基本养老保险基金支出</t>
    </r>
  </si>
  <si>
    <r>
      <rPr>
        <sz val="11"/>
        <rFont val="宋体"/>
        <charset val="134"/>
      </rPr>
      <t>六、机关事业单位基本养老保险基金支出</t>
    </r>
  </si>
  <si>
    <r>
      <rPr>
        <sz val="11"/>
        <rFont val="宋体"/>
        <charset val="134"/>
      </rPr>
      <t>七、城乡居民基本医疗保险基金支出</t>
    </r>
  </si>
  <si>
    <r>
      <rPr>
        <sz val="12"/>
        <rFont val="黑体"/>
        <charset val="134"/>
      </rPr>
      <t>附表</t>
    </r>
    <r>
      <rPr>
        <sz val="12"/>
        <rFont val="Times New Roman"/>
        <charset val="134"/>
      </rPr>
      <t>16</t>
    </r>
  </si>
  <si>
    <r>
      <rPr>
        <sz val="20"/>
        <rFont val="方正大标宋简体"/>
        <charset val="134"/>
      </rPr>
      <t>全市</t>
    </r>
    <r>
      <rPr>
        <sz val="20"/>
        <rFont val="Times New Roman"/>
        <charset val="134"/>
      </rPr>
      <t>2020</t>
    </r>
    <r>
      <rPr>
        <sz val="20"/>
        <rFont val="方正大标宋简体"/>
        <charset val="134"/>
      </rPr>
      <t>年国有资本经营预算收入执行情况表</t>
    </r>
  </si>
  <si>
    <r>
      <rPr>
        <b/>
        <sz val="11"/>
        <rFont val="Times New Roman"/>
        <charset val="134"/>
      </rPr>
      <t xml:space="preserve">  </t>
    </r>
    <r>
      <rPr>
        <b/>
        <sz val="11"/>
        <rFont val="宋体"/>
        <charset val="134"/>
      </rPr>
      <t>国有资本经营收入合计</t>
    </r>
  </si>
  <si>
    <t xml:space="preserve"> 一、利润收入</t>
  </si>
  <si>
    <t xml:space="preserve"> 二、股利、股息收入</t>
  </si>
  <si>
    <t xml:space="preserve"> 三、产权转让收入</t>
  </si>
  <si>
    <t xml:space="preserve"> 四、清算收入</t>
  </si>
  <si>
    <t xml:space="preserve"> 五、其他国有资本经营收入</t>
  </si>
  <si>
    <t>国有资本经营预算转移支付收入</t>
  </si>
  <si>
    <t>上年结转收入</t>
  </si>
  <si>
    <t>收 入 总计</t>
  </si>
  <si>
    <r>
      <rPr>
        <sz val="12"/>
        <rFont val="黑体"/>
        <charset val="134"/>
      </rPr>
      <t>附表</t>
    </r>
    <r>
      <rPr>
        <sz val="12"/>
        <rFont val="Times New Roman"/>
        <charset val="134"/>
      </rPr>
      <t>17</t>
    </r>
  </si>
  <si>
    <r>
      <rPr>
        <sz val="20"/>
        <rFont val="方正大标宋简体"/>
        <charset val="134"/>
      </rPr>
      <t>全市</t>
    </r>
    <r>
      <rPr>
        <sz val="20"/>
        <rFont val="Times New Roman"/>
        <charset val="134"/>
      </rPr>
      <t>2020</t>
    </r>
    <r>
      <rPr>
        <sz val="20"/>
        <rFont val="方正大标宋简体"/>
        <charset val="134"/>
      </rPr>
      <t>年国有资本经营预算支出执行情况表</t>
    </r>
  </si>
  <si>
    <t>国有资本经营预算支出合计</t>
  </si>
  <si>
    <t>二、国有资本经营预算支出</t>
  </si>
  <si>
    <t>230</t>
  </si>
  <si>
    <t>23008</t>
  </si>
  <si>
    <r>
      <rPr>
        <sz val="12"/>
        <rFont val="黑体"/>
        <charset val="134"/>
      </rPr>
      <t>附表</t>
    </r>
    <r>
      <rPr>
        <sz val="12"/>
        <rFont val="Times New Roman"/>
        <charset val="134"/>
      </rPr>
      <t>18</t>
    </r>
  </si>
  <si>
    <t>市本级2020年国有资本经营预算收入执行情况表</t>
  </si>
  <si>
    <r>
      <rPr>
        <sz val="11"/>
        <rFont val="Times New Roman"/>
        <charset val="134"/>
      </rPr>
      <t xml:space="preserve"> </t>
    </r>
    <r>
      <rPr>
        <sz val="11"/>
        <rFont val="宋体"/>
        <charset val="134"/>
      </rPr>
      <t>一、利润收入</t>
    </r>
  </si>
  <si>
    <r>
      <rPr>
        <sz val="11"/>
        <rFont val="Times New Roman"/>
        <charset val="134"/>
      </rPr>
      <t xml:space="preserve"> </t>
    </r>
    <r>
      <rPr>
        <sz val="11"/>
        <rFont val="宋体"/>
        <charset val="134"/>
      </rPr>
      <t>二、股利、股息收入</t>
    </r>
  </si>
  <si>
    <r>
      <rPr>
        <sz val="11"/>
        <rFont val="Times New Roman"/>
        <charset val="134"/>
      </rPr>
      <t xml:space="preserve"> </t>
    </r>
    <r>
      <rPr>
        <sz val="11"/>
        <rFont val="宋体"/>
        <charset val="134"/>
      </rPr>
      <t>三、产权转让收入</t>
    </r>
  </si>
  <si>
    <r>
      <rPr>
        <sz val="11"/>
        <rFont val="Times New Roman"/>
        <charset val="134"/>
      </rPr>
      <t xml:space="preserve"> </t>
    </r>
    <r>
      <rPr>
        <sz val="11"/>
        <rFont val="宋体"/>
        <charset val="134"/>
      </rPr>
      <t>四、清算收入</t>
    </r>
  </si>
  <si>
    <r>
      <rPr>
        <sz val="11"/>
        <rFont val="Times New Roman"/>
        <charset val="134"/>
      </rPr>
      <t xml:space="preserve"> </t>
    </r>
    <r>
      <rPr>
        <sz val="11"/>
        <rFont val="宋体"/>
        <charset val="134"/>
      </rPr>
      <t>五、其他国有资本经营收入</t>
    </r>
  </si>
  <si>
    <t>上年结余收入</t>
  </si>
  <si>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总计</t>
    </r>
  </si>
  <si>
    <r>
      <rPr>
        <sz val="12"/>
        <rFont val="黑体"/>
        <charset val="134"/>
      </rPr>
      <t>附表</t>
    </r>
    <r>
      <rPr>
        <sz val="12"/>
        <rFont val="Times New Roman"/>
        <charset val="134"/>
      </rPr>
      <t>19</t>
    </r>
  </si>
  <si>
    <t>市本级2020年国有资本经营预算支出执行情况表</t>
  </si>
  <si>
    <r>
      <rPr>
        <sz val="11"/>
        <rFont val="Times New Roman"/>
        <charset val="134"/>
      </rPr>
      <t>单位：万元</t>
    </r>
  </si>
  <si>
    <r>
      <rPr>
        <b/>
        <sz val="11"/>
        <rFont val="宋体"/>
        <charset val="134"/>
      </rPr>
      <t>市</t>
    </r>
    <r>
      <rPr>
        <b/>
        <sz val="11"/>
        <rFont val="宋体"/>
        <charset val="134"/>
      </rPr>
      <t>级国有资本经营支出合计</t>
    </r>
  </si>
  <si>
    <r>
      <rPr>
        <sz val="11"/>
        <rFont val="Times New Roman"/>
        <charset val="134"/>
      </rPr>
      <t xml:space="preserve">    </t>
    </r>
    <r>
      <rPr>
        <sz val="10"/>
        <rFont val="宋体"/>
        <charset val="134"/>
      </rPr>
      <t>补充全国社会保障基金</t>
    </r>
  </si>
  <si>
    <r>
      <rPr>
        <sz val="11"/>
        <rFont val="Times New Roman"/>
        <charset val="134"/>
      </rPr>
      <t xml:space="preserve">       </t>
    </r>
    <r>
      <rPr>
        <sz val="10"/>
        <rFont val="宋体"/>
        <charset val="134"/>
      </rPr>
      <t>国有资本经营预算补充社保基金支出</t>
    </r>
  </si>
  <si>
    <r>
      <rPr>
        <sz val="11"/>
        <rFont val="Times New Roman"/>
        <charset val="134"/>
      </rPr>
      <t xml:space="preserve">    </t>
    </r>
    <r>
      <rPr>
        <sz val="10"/>
        <rFont val="宋体"/>
        <charset val="134"/>
      </rPr>
      <t>解决历史遗留问题及改革成本支出</t>
    </r>
  </si>
  <si>
    <t>2230103</t>
  </si>
  <si>
    <t xml:space="preserve">     国有企业退休人员社会化管理补助支出</t>
  </si>
  <si>
    <r>
      <rPr>
        <sz val="11"/>
        <rFont val="Times New Roman"/>
        <charset val="134"/>
      </rPr>
      <t xml:space="preserve">    </t>
    </r>
    <r>
      <rPr>
        <sz val="10"/>
        <rFont val="宋体"/>
        <charset val="134"/>
      </rPr>
      <t>其他国有资本经营预算支出</t>
    </r>
  </si>
  <si>
    <t>2239901</t>
  </si>
  <si>
    <r>
      <rPr>
        <sz val="11"/>
        <rFont val="Times New Roman"/>
        <charset val="134"/>
      </rPr>
      <t xml:space="preserve">       </t>
    </r>
    <r>
      <rPr>
        <sz val="10"/>
        <rFont val="宋体"/>
        <charset val="134"/>
      </rPr>
      <t>其他国有资本经营预算支出</t>
    </r>
  </si>
  <si>
    <t>三、转移性支出</t>
  </si>
  <si>
    <r>
      <rPr>
        <sz val="11"/>
        <rFont val="Times New Roman"/>
        <charset val="134"/>
      </rPr>
      <t xml:space="preserve">  </t>
    </r>
    <r>
      <rPr>
        <sz val="10"/>
        <rFont val="宋体"/>
        <charset val="134"/>
      </rPr>
      <t>调出资金</t>
    </r>
  </si>
  <si>
    <t>2300803</t>
  </si>
  <si>
    <r>
      <rPr>
        <sz val="11"/>
        <rFont val="Times New Roman"/>
        <charset val="134"/>
      </rPr>
      <t xml:space="preserve">     </t>
    </r>
    <r>
      <rPr>
        <sz val="10"/>
        <rFont val="宋体"/>
        <charset val="134"/>
      </rPr>
      <t>国有资本经营预算调出资金</t>
    </r>
  </si>
  <si>
    <r>
      <rPr>
        <sz val="11"/>
        <rFont val="Times New Roman"/>
        <charset val="134"/>
      </rPr>
      <t xml:space="preserve">  </t>
    </r>
    <r>
      <rPr>
        <sz val="11"/>
        <rFont val="宋体"/>
        <charset val="134"/>
      </rPr>
      <t>结余</t>
    </r>
  </si>
  <si>
    <t>附表20</t>
  </si>
  <si>
    <r>
      <rPr>
        <sz val="20"/>
        <rFont val="方正大标宋简体"/>
        <charset val="134"/>
      </rPr>
      <t>全市</t>
    </r>
    <r>
      <rPr>
        <sz val="20"/>
        <rFont val="Times New Roman"/>
        <charset val="134"/>
      </rPr>
      <t>2021</t>
    </r>
    <r>
      <rPr>
        <sz val="20"/>
        <rFont val="方正大标宋简体"/>
        <charset val="134"/>
      </rPr>
      <t>年一般公共预算收入表</t>
    </r>
  </si>
  <si>
    <t>预算数</t>
  </si>
  <si>
    <t>备注</t>
  </si>
  <si>
    <r>
      <rPr>
        <sz val="11"/>
        <rFont val="Times New Roman"/>
        <charset val="134"/>
      </rPr>
      <t>  </t>
    </r>
    <r>
      <rPr>
        <sz val="11"/>
        <rFont val="宋体"/>
        <charset val="134"/>
      </rPr>
      <t>（四）上年结转收入</t>
    </r>
  </si>
  <si>
    <r>
      <rPr>
        <sz val="11"/>
        <rFont val="Times New Roman"/>
        <charset val="134"/>
      </rPr>
      <t>  </t>
    </r>
    <r>
      <rPr>
        <sz val="11"/>
        <rFont val="宋体"/>
        <charset val="134"/>
      </rPr>
      <t>（五）调入资金</t>
    </r>
  </si>
  <si>
    <t xml:space="preserve"> （六）债务转贷收入</t>
  </si>
  <si>
    <t xml:space="preserve"> （七）动用预算稳定调节基金</t>
  </si>
  <si>
    <r>
      <rPr>
        <sz val="12"/>
        <rFont val="黑体"/>
        <charset val="134"/>
      </rPr>
      <t>附表</t>
    </r>
    <r>
      <rPr>
        <sz val="12"/>
        <rFont val="Times New Roman"/>
        <charset val="134"/>
      </rPr>
      <t>21</t>
    </r>
  </si>
  <si>
    <r>
      <rPr>
        <sz val="20"/>
        <rFont val="方正大标宋简体"/>
        <charset val="134"/>
      </rPr>
      <t>全市</t>
    </r>
    <r>
      <rPr>
        <sz val="20"/>
        <rFont val="Times New Roman"/>
        <charset val="134"/>
      </rPr>
      <t>2021</t>
    </r>
    <r>
      <rPr>
        <sz val="20"/>
        <rFont val="方正大标宋简体"/>
        <charset val="134"/>
      </rPr>
      <t>年一般公共预算支出表</t>
    </r>
  </si>
  <si>
    <r>
      <rPr>
        <sz val="11"/>
        <rFont val="宋体"/>
        <charset val="134"/>
      </rPr>
      <t>单位</t>
    </r>
    <r>
      <rPr>
        <sz val="11"/>
        <rFont val="Times New Roman"/>
        <charset val="134"/>
      </rPr>
      <t>:</t>
    </r>
    <r>
      <rPr>
        <sz val="11"/>
        <rFont val="宋体"/>
        <charset val="134"/>
      </rPr>
      <t>万元</t>
    </r>
  </si>
  <si>
    <t>一般公共预算支出合计</t>
  </si>
  <si>
    <r>
      <rPr>
        <b/>
        <sz val="11"/>
        <rFont val="宋体"/>
        <charset val="134"/>
      </rPr>
      <t>支</t>
    </r>
    <r>
      <rPr>
        <b/>
        <sz val="11"/>
        <rFont val="Times New Roman"/>
        <charset val="134"/>
      </rPr>
      <t xml:space="preserve">    </t>
    </r>
    <r>
      <rPr>
        <b/>
        <sz val="11"/>
        <rFont val="宋体"/>
        <charset val="134"/>
      </rPr>
      <t>出</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</si>
  <si>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r>
      <rPr>
        <sz val="12"/>
        <rFont val="黑体"/>
        <charset val="134"/>
      </rPr>
      <t>附表</t>
    </r>
    <r>
      <rPr>
        <sz val="12"/>
        <rFont val="Times New Roman"/>
        <charset val="134"/>
      </rPr>
      <t>22</t>
    </r>
  </si>
  <si>
    <r>
      <rPr>
        <sz val="20"/>
        <rFont val="方正大标宋简体"/>
        <charset val="134"/>
      </rPr>
      <t>市本级</t>
    </r>
    <r>
      <rPr>
        <sz val="20"/>
        <rFont val="Times New Roman"/>
        <charset val="134"/>
      </rPr>
      <t>2021</t>
    </r>
    <r>
      <rPr>
        <sz val="20"/>
        <rFont val="方正大标宋简体"/>
        <charset val="134"/>
      </rPr>
      <t>年一般公共预算收入明细表</t>
    </r>
  </si>
  <si>
    <t>科目</t>
  </si>
  <si>
    <r>
      <rPr>
        <sz val="11"/>
        <rFont val="黑体"/>
        <charset val="134"/>
      </rPr>
      <t>项</t>
    </r>
    <r>
      <rPr>
        <sz val="11"/>
        <rFont val="Times New Roman"/>
        <charset val="134"/>
      </rPr>
      <t>        </t>
    </r>
    <r>
      <rPr>
        <sz val="11"/>
        <rFont val="黑体"/>
        <charset val="134"/>
      </rPr>
      <t>目</t>
    </r>
  </si>
  <si>
    <t>一、市本级地方一般公共预算收入</t>
  </si>
  <si>
    <r>
      <rPr>
        <sz val="11"/>
        <rFont val="Times New Roman"/>
        <charset val="134"/>
      </rPr>
      <t>  </t>
    </r>
    <r>
      <rPr>
        <sz val="10"/>
        <rFont val="宋体"/>
        <charset val="134"/>
      </rPr>
      <t>（一）税收收入</t>
    </r>
  </si>
  <si>
    <r>
      <rPr>
        <sz val="11"/>
        <rFont val="Times New Roman"/>
        <charset val="134"/>
      </rPr>
      <t>     </t>
    </r>
    <r>
      <rPr>
        <sz val="10"/>
        <rFont val="宋体"/>
        <charset val="134"/>
      </rPr>
      <t>增值税</t>
    </r>
  </si>
  <si>
    <r>
      <rPr>
        <sz val="11"/>
        <rFont val="Times New Roman"/>
        <charset val="134"/>
      </rPr>
      <t>     </t>
    </r>
    <r>
      <rPr>
        <sz val="10"/>
        <rFont val="宋体"/>
        <charset val="134"/>
      </rPr>
      <t>企业所得税</t>
    </r>
  </si>
  <si>
    <r>
      <rPr>
        <sz val="11"/>
        <rFont val="Times New Roman"/>
        <charset val="134"/>
      </rPr>
      <t>     </t>
    </r>
    <r>
      <rPr>
        <sz val="10"/>
        <rFont val="宋体"/>
        <charset val="134"/>
      </rPr>
      <t>个人所得税</t>
    </r>
  </si>
  <si>
    <r>
      <rPr>
        <sz val="11"/>
        <rFont val="Times New Roman"/>
        <charset val="134"/>
      </rPr>
      <t>     </t>
    </r>
    <r>
      <rPr>
        <sz val="10"/>
        <rFont val="宋体"/>
        <charset val="134"/>
      </rPr>
      <t>资源税</t>
    </r>
  </si>
  <si>
    <r>
      <rPr>
        <sz val="11"/>
        <rFont val="Times New Roman"/>
        <charset val="134"/>
      </rPr>
      <t>     </t>
    </r>
    <r>
      <rPr>
        <sz val="10"/>
        <rFont val="宋体"/>
        <charset val="134"/>
      </rPr>
      <t>城市维护建设税</t>
    </r>
  </si>
  <si>
    <r>
      <rPr>
        <sz val="11"/>
        <rFont val="Times New Roman"/>
        <charset val="134"/>
      </rPr>
      <t>     </t>
    </r>
    <r>
      <rPr>
        <sz val="10"/>
        <rFont val="宋体"/>
        <charset val="134"/>
      </rPr>
      <t>房产税</t>
    </r>
  </si>
  <si>
    <r>
      <rPr>
        <sz val="11"/>
        <rFont val="Times New Roman"/>
        <charset val="134"/>
      </rPr>
      <t>     </t>
    </r>
    <r>
      <rPr>
        <sz val="10"/>
        <rFont val="宋体"/>
        <charset val="134"/>
      </rPr>
      <t>印花税</t>
    </r>
  </si>
  <si>
    <r>
      <rPr>
        <sz val="11"/>
        <rFont val="Times New Roman"/>
        <charset val="134"/>
      </rPr>
      <t>     </t>
    </r>
    <r>
      <rPr>
        <sz val="10"/>
        <rFont val="宋体"/>
        <charset val="134"/>
      </rPr>
      <t>城镇土地使用税</t>
    </r>
  </si>
  <si>
    <r>
      <rPr>
        <sz val="11"/>
        <rFont val="Times New Roman"/>
        <charset val="134"/>
      </rPr>
      <t>     </t>
    </r>
    <r>
      <rPr>
        <sz val="10"/>
        <rFont val="宋体"/>
        <charset val="134"/>
      </rPr>
      <t>土地增值税</t>
    </r>
  </si>
  <si>
    <r>
      <rPr>
        <sz val="11"/>
        <rFont val="Times New Roman"/>
        <charset val="134"/>
      </rPr>
      <t>     </t>
    </r>
    <r>
      <rPr>
        <sz val="10"/>
        <rFont val="宋体"/>
        <charset val="134"/>
      </rPr>
      <t>车船税</t>
    </r>
  </si>
  <si>
    <r>
      <rPr>
        <sz val="11"/>
        <rFont val="Times New Roman"/>
        <charset val="134"/>
      </rPr>
      <t>     </t>
    </r>
    <r>
      <rPr>
        <sz val="10"/>
        <rFont val="宋体"/>
        <charset val="134"/>
      </rPr>
      <t>耕地占用税</t>
    </r>
  </si>
  <si>
    <r>
      <rPr>
        <sz val="11"/>
        <rFont val="Times New Roman"/>
        <charset val="134"/>
      </rPr>
      <t>     </t>
    </r>
    <r>
      <rPr>
        <sz val="10"/>
        <rFont val="宋体"/>
        <charset val="134"/>
      </rPr>
      <t>契税</t>
    </r>
  </si>
  <si>
    <r>
      <rPr>
        <sz val="11"/>
        <rFont val="Times New Roman"/>
        <charset val="134"/>
      </rPr>
      <t>     </t>
    </r>
    <r>
      <rPr>
        <sz val="10"/>
        <rFont val="宋体"/>
        <charset val="134"/>
      </rPr>
      <t>烟叶税</t>
    </r>
  </si>
  <si>
    <r>
      <rPr>
        <sz val="11"/>
        <rFont val="Times New Roman"/>
        <charset val="134"/>
      </rPr>
      <t xml:space="preserve">     </t>
    </r>
    <r>
      <rPr>
        <sz val="10"/>
        <rFont val="宋体"/>
        <charset val="134"/>
      </rPr>
      <t>环境保护税</t>
    </r>
  </si>
  <si>
    <r>
      <rPr>
        <sz val="11"/>
        <rFont val="Times New Roman"/>
        <charset val="134"/>
      </rPr>
      <t>     </t>
    </r>
    <r>
      <rPr>
        <sz val="10"/>
        <rFont val="宋体"/>
        <charset val="134"/>
      </rPr>
      <t>其他税收收入</t>
    </r>
  </si>
  <si>
    <r>
      <rPr>
        <sz val="11"/>
        <rFont val="Times New Roman"/>
        <charset val="134"/>
      </rPr>
      <t>  </t>
    </r>
    <r>
      <rPr>
        <sz val="10"/>
        <rFont val="宋体"/>
        <charset val="134"/>
      </rPr>
      <t>（二）非税收入</t>
    </r>
  </si>
  <si>
    <r>
      <rPr>
        <sz val="11"/>
        <rFont val="Times New Roman"/>
        <charset val="134"/>
      </rPr>
      <t>     </t>
    </r>
    <r>
      <rPr>
        <sz val="10"/>
        <rFont val="宋体"/>
        <charset val="134"/>
      </rPr>
      <t>专项收入</t>
    </r>
  </si>
  <si>
    <r>
      <rPr>
        <sz val="11"/>
        <rFont val="Times New Roman"/>
        <charset val="134"/>
      </rPr>
      <t>     </t>
    </r>
    <r>
      <rPr>
        <sz val="10"/>
        <rFont val="宋体"/>
        <charset val="134"/>
      </rPr>
      <t>行政事业性收费收入</t>
    </r>
  </si>
  <si>
    <r>
      <rPr>
        <sz val="11"/>
        <rFont val="Times New Roman"/>
        <charset val="134"/>
      </rPr>
      <t>     </t>
    </r>
    <r>
      <rPr>
        <sz val="10"/>
        <rFont val="宋体"/>
        <charset val="134"/>
      </rPr>
      <t>罚没收入</t>
    </r>
  </si>
  <si>
    <r>
      <rPr>
        <sz val="11"/>
        <rFont val="Times New Roman"/>
        <charset val="134"/>
      </rPr>
      <t>     </t>
    </r>
    <r>
      <rPr>
        <sz val="10"/>
        <rFont val="宋体"/>
        <charset val="134"/>
      </rPr>
      <t>国有资本经营收入</t>
    </r>
  </si>
  <si>
    <r>
      <rPr>
        <sz val="11"/>
        <rFont val="Times New Roman"/>
        <charset val="134"/>
      </rPr>
      <t>     </t>
    </r>
    <r>
      <rPr>
        <sz val="10"/>
        <rFont val="宋体"/>
        <charset val="134"/>
      </rPr>
      <t>国有资源（资产）有偿使用收入</t>
    </r>
  </si>
  <si>
    <r>
      <rPr>
        <sz val="11"/>
        <rFont val="Times New Roman"/>
        <charset val="134"/>
      </rPr>
      <t>     </t>
    </r>
    <r>
      <rPr>
        <sz val="10"/>
        <rFont val="宋体"/>
        <charset val="134"/>
      </rPr>
      <t>捐赠收入</t>
    </r>
  </si>
  <si>
    <r>
      <rPr>
        <sz val="11"/>
        <rFont val="Times New Roman"/>
        <charset val="134"/>
      </rPr>
      <t>     </t>
    </r>
    <r>
      <rPr>
        <sz val="10"/>
        <rFont val="宋体"/>
        <charset val="134"/>
      </rPr>
      <t>政府住房基金收入</t>
    </r>
  </si>
  <si>
    <r>
      <rPr>
        <sz val="11"/>
        <rFont val="Times New Roman"/>
        <charset val="134"/>
      </rPr>
      <t>     </t>
    </r>
    <r>
      <rPr>
        <sz val="10"/>
        <rFont val="宋体"/>
        <charset val="134"/>
      </rPr>
      <t>其他收入</t>
    </r>
  </si>
  <si>
    <t>二、转移性收入</t>
  </si>
  <si>
    <r>
      <rPr>
        <sz val="11"/>
        <rFont val="Times New Roman"/>
        <charset val="134"/>
      </rPr>
      <t xml:space="preserve">  </t>
    </r>
    <r>
      <rPr>
        <sz val="10"/>
        <rFont val="宋体"/>
        <charset val="134"/>
      </rPr>
      <t>其它返还性收入</t>
    </r>
  </si>
  <si>
    <t xml:space="preserve">  民族地区转移支付收入</t>
  </si>
  <si>
    <t>含上年转移支付资金</t>
  </si>
  <si>
    <r>
      <rPr>
        <sz val="11"/>
        <rFont val="Times New Roman"/>
        <charset val="134"/>
      </rPr>
      <t xml:space="preserve">    </t>
    </r>
    <r>
      <rPr>
        <sz val="10"/>
        <rFont val="宋体"/>
        <charset val="134"/>
      </rPr>
      <t>其他一般性转移支付收入</t>
    </r>
  </si>
  <si>
    <t xml:space="preserve">  灾害防治及应急管理</t>
  </si>
  <si>
    <r>
      <rPr>
        <sz val="11"/>
        <rFont val="Times New Roman"/>
        <charset val="134"/>
      </rPr>
      <t xml:space="preserve">   </t>
    </r>
    <r>
      <rPr>
        <sz val="10"/>
        <rFont val="宋体"/>
        <charset val="134"/>
      </rPr>
      <t>调入一般公共预算资金</t>
    </r>
  </si>
  <si>
    <r>
      <rPr>
        <sz val="11"/>
        <rFont val="Times New Roman"/>
        <charset val="134"/>
      </rPr>
      <t xml:space="preserve">          </t>
    </r>
    <r>
      <rPr>
        <sz val="10"/>
        <rFont val="宋体"/>
        <charset val="134"/>
      </rPr>
      <t>从政府性基金预算调入一般公共预算资金</t>
    </r>
  </si>
  <si>
    <r>
      <rPr>
        <sz val="11"/>
        <rFont val="Times New Roman"/>
        <charset val="134"/>
      </rPr>
      <t xml:space="preserve">          </t>
    </r>
    <r>
      <rPr>
        <sz val="10"/>
        <rFont val="宋体"/>
        <charset val="134"/>
      </rPr>
      <t>从国有资本经营预算调入一般公共预算资金</t>
    </r>
  </si>
  <si>
    <r>
      <rPr>
        <sz val="11"/>
        <rFont val="Times New Roman"/>
        <charset val="134"/>
      </rPr>
      <t xml:space="preserve">          </t>
    </r>
    <r>
      <rPr>
        <sz val="10"/>
        <rFont val="宋体"/>
        <charset val="134"/>
      </rPr>
      <t>从抗疫特别国债调入一般公共预算资金</t>
    </r>
  </si>
  <si>
    <r>
      <rPr>
        <sz val="11"/>
        <rFont val="Times New Roman"/>
        <charset val="134"/>
      </rPr>
      <t xml:space="preserve">          </t>
    </r>
    <r>
      <rPr>
        <sz val="10"/>
        <rFont val="宋体"/>
        <charset val="134"/>
      </rPr>
      <t>从其他资金调入一般公共预算资金</t>
    </r>
  </si>
  <si>
    <r>
      <rPr>
        <sz val="11"/>
        <rFont val="Times New Roman"/>
        <charset val="134"/>
      </rPr>
      <t xml:space="preserve"> </t>
    </r>
    <r>
      <rPr>
        <b/>
        <sz val="11"/>
        <rFont val="宋体"/>
        <charset val="134"/>
      </rPr>
      <t>（七）债务转贷收入</t>
    </r>
  </si>
  <si>
    <r>
      <rPr>
        <sz val="11"/>
        <rFont val="Times New Roman"/>
        <charset val="134"/>
      </rPr>
      <t xml:space="preserve">              </t>
    </r>
    <r>
      <rPr>
        <sz val="10"/>
        <rFont val="宋体"/>
        <charset val="134"/>
      </rPr>
      <t>新增债券</t>
    </r>
  </si>
  <si>
    <r>
      <rPr>
        <sz val="11"/>
        <rFont val="Times New Roman"/>
        <charset val="134"/>
      </rPr>
      <t xml:space="preserve">              </t>
    </r>
    <r>
      <rPr>
        <sz val="10"/>
        <rFont val="宋体"/>
        <charset val="134"/>
      </rPr>
      <t>再融资债券</t>
    </r>
  </si>
  <si>
    <r>
      <rPr>
        <sz val="12"/>
        <rFont val="黑体"/>
        <charset val="134"/>
      </rPr>
      <t>附表</t>
    </r>
    <r>
      <rPr>
        <sz val="12"/>
        <rFont val="Times New Roman"/>
        <charset val="134"/>
      </rPr>
      <t>23</t>
    </r>
  </si>
  <si>
    <r>
      <rPr>
        <sz val="20"/>
        <rFont val="方正大标宋简体"/>
        <charset val="134"/>
      </rPr>
      <t>市本级</t>
    </r>
    <r>
      <rPr>
        <sz val="20"/>
        <rFont val="Times New Roman"/>
        <charset val="134"/>
      </rPr>
      <t>2021</t>
    </r>
    <r>
      <rPr>
        <sz val="20"/>
        <rFont val="方正大标宋简体"/>
        <charset val="134"/>
      </rPr>
      <t>年一般公共预算支出明细表</t>
    </r>
  </si>
  <si>
    <r>
      <rPr>
        <sz val="12"/>
        <rFont val="黑体"/>
        <charset val="134"/>
      </rPr>
      <t>科目编码</t>
    </r>
  </si>
  <si>
    <r>
      <rPr>
        <sz val="12"/>
        <rFont val="黑体"/>
        <charset val="134"/>
      </rPr>
      <t>科目名称</t>
    </r>
  </si>
  <si>
    <r>
      <rPr>
        <sz val="12"/>
        <rFont val="黑体"/>
        <charset val="134"/>
      </rPr>
      <t>预算数</t>
    </r>
  </si>
  <si>
    <r>
      <rPr>
        <sz val="10"/>
        <rFont val="宋体"/>
        <charset val="134"/>
      </rPr>
      <t>本级一般公共预算</t>
    </r>
  </si>
  <si>
    <r>
      <rPr>
        <sz val="10"/>
        <rFont val="宋体"/>
        <charset val="134"/>
      </rPr>
      <t>上级转移支付</t>
    </r>
  </si>
  <si>
    <t>本级地方一般公共预算支出合计</t>
  </si>
  <si>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</si>
  <si>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行政运行（人大事务）</t>
    </r>
  </si>
  <si>
    <r>
      <rPr>
        <sz val="11"/>
        <rFont val="Times New Roman"/>
        <charset val="134"/>
      </rPr>
      <t xml:space="preserve">    </t>
    </r>
    <r>
      <rPr>
        <sz val="11"/>
        <rFont val="宋体"/>
        <charset val="134"/>
      </rPr>
      <t>一般行政管理事务（人大事务）</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</si>
  <si>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</si>
  <si>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</si>
  <si>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</si>
  <si>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</si>
  <si>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行政运行（政协事务）</t>
    </r>
  </si>
  <si>
    <r>
      <rPr>
        <sz val="11"/>
        <rFont val="Times New Roman"/>
        <charset val="134"/>
      </rPr>
      <t xml:space="preserve">    </t>
    </r>
    <r>
      <rPr>
        <sz val="11"/>
        <rFont val="宋体"/>
        <charset val="134"/>
      </rPr>
      <t>一般行政管理事务（政协事务）</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</si>
  <si>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</si>
  <si>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参政议政（政协事务）</t>
    </r>
  </si>
  <si>
    <r>
      <rPr>
        <sz val="11"/>
        <rFont val="Times New Roman"/>
        <charset val="134"/>
      </rPr>
      <t xml:space="preserve">    </t>
    </r>
    <r>
      <rPr>
        <sz val="11"/>
        <rFont val="宋体"/>
        <charset val="134"/>
      </rPr>
      <t>其他政协事务支出</t>
    </r>
  </si>
  <si>
    <r>
      <rPr>
        <sz val="11"/>
        <rFont val="Times New Roman"/>
        <charset val="134"/>
      </rPr>
      <t xml:space="preserve">  </t>
    </r>
    <r>
      <rPr>
        <sz val="11"/>
        <rFont val="宋体"/>
        <charset val="134"/>
      </rPr>
      <t>政府办公厅（室）及相关机构事务</t>
    </r>
  </si>
  <si>
    <r>
      <rPr>
        <sz val="11"/>
        <rFont val="Times New Roman"/>
        <charset val="134"/>
      </rPr>
      <t xml:space="preserve">    </t>
    </r>
    <r>
      <rPr>
        <sz val="11"/>
        <rFont val="宋体"/>
        <charset val="134"/>
      </rPr>
      <t>行政运行（政府办公厅（室）及相关机构事务）</t>
    </r>
  </si>
  <si>
    <r>
      <rPr>
        <sz val="11"/>
        <rFont val="Times New Roman"/>
        <charset val="134"/>
      </rPr>
      <t xml:space="preserve">    </t>
    </r>
    <r>
      <rPr>
        <sz val="11"/>
        <rFont val="宋体"/>
        <charset val="134"/>
      </rPr>
      <t>一般行政管理事务（政府办公厅（室）及相关机构事务）</t>
    </r>
  </si>
  <si>
    <r>
      <rPr>
        <sz val="11"/>
        <rFont val="Times New Roman"/>
        <charset val="134"/>
      </rPr>
      <t xml:space="preserve">    </t>
    </r>
    <r>
      <rPr>
        <sz val="11"/>
        <rFont val="宋体"/>
        <charset val="134"/>
      </rPr>
      <t>机关服务（政府办公厅（室）及相关机构事务）</t>
    </r>
  </si>
  <si>
    <r>
      <rPr>
        <sz val="11"/>
        <rFont val="Times New Roman"/>
        <charset val="134"/>
      </rPr>
      <t xml:space="preserve">    </t>
    </r>
    <r>
      <rPr>
        <sz val="11"/>
        <rFont val="宋体"/>
        <charset val="134"/>
      </rPr>
      <t>专项业务及机关事务管理</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</si>
  <si>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</si>
  <si>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</si>
  <si>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事业运行（政府办公厅（室）及相关机构事务）</t>
    </r>
  </si>
  <si>
    <r>
      <rPr>
        <sz val="11"/>
        <rFont val="Times New Roman"/>
        <charset val="134"/>
      </rPr>
      <t xml:space="preserve">    </t>
    </r>
    <r>
      <rPr>
        <sz val="11"/>
        <rFont val="宋体"/>
        <charset val="134"/>
      </rPr>
      <t>其他政府办公厅（室）及相关机构事务支出</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</si>
  <si>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</si>
  <si>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行政运行（发展与改革事务）</t>
    </r>
  </si>
  <si>
    <r>
      <rPr>
        <sz val="11"/>
        <rFont val="Times New Roman"/>
        <charset val="134"/>
      </rPr>
      <t xml:space="preserve">    </t>
    </r>
    <r>
      <rPr>
        <sz val="11"/>
        <rFont val="宋体"/>
        <charset val="134"/>
      </rPr>
      <t>一般行政管理事务（发展与改革事务）</t>
    </r>
  </si>
  <si>
    <r>
      <rPr>
        <sz val="11"/>
        <rFont val="Times New Roman"/>
        <charset val="134"/>
      </rPr>
      <t xml:space="preserve">    </t>
    </r>
    <r>
      <rPr>
        <sz val="11"/>
        <rFont val="宋体"/>
        <charset val="134"/>
      </rPr>
      <t>战略规划与实施</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</si>
  <si>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</si>
  <si>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事业运行（发展与改革事务）</t>
    </r>
  </si>
  <si>
    <r>
      <rPr>
        <sz val="11"/>
        <rFont val="Times New Roman"/>
        <charset val="134"/>
      </rPr>
      <t xml:space="preserve">    </t>
    </r>
    <r>
      <rPr>
        <sz val="11"/>
        <rFont val="宋体"/>
        <charset val="134"/>
      </rPr>
      <t>其他发展与改革事务支出</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</si>
  <si>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</si>
  <si>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行政运行（统计信息事务）</t>
    </r>
  </si>
  <si>
    <r>
      <rPr>
        <sz val="11"/>
        <rFont val="Times New Roman"/>
        <charset val="134"/>
      </rPr>
      <t xml:space="preserve">    </t>
    </r>
    <r>
      <rPr>
        <sz val="11"/>
        <rFont val="宋体"/>
        <charset val="134"/>
      </rPr>
      <t>一般行政管理事务（统计信息事务）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</si>
  <si>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</si>
  <si>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</si>
  <si>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统计抽样调查</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</si>
  <si>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</si>
  <si>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行政运行（财政事务）</t>
    </r>
  </si>
  <si>
    <r>
      <rPr>
        <sz val="11"/>
        <rFont val="Times New Roman"/>
        <charset val="134"/>
      </rPr>
      <t xml:space="preserve">    </t>
    </r>
    <r>
      <rPr>
        <sz val="11"/>
        <rFont val="宋体"/>
        <charset val="134"/>
      </rPr>
      <t>一般行政管理事务（财政事务）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</si>
  <si>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</si>
  <si>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</si>
  <si>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信息化建设（财政事务）</t>
    </r>
  </si>
  <si>
    <r>
      <rPr>
        <sz val="11"/>
        <rFont val="Times New Roman"/>
        <charset val="134"/>
      </rPr>
      <t xml:space="preserve">    </t>
    </r>
    <r>
      <rPr>
        <sz val="11"/>
        <rFont val="宋体"/>
        <charset val="134"/>
      </rPr>
      <t>财政委托业务支出</t>
    </r>
  </si>
  <si>
    <r>
      <rPr>
        <sz val="11"/>
        <rFont val="Times New Roman"/>
        <charset val="134"/>
      </rPr>
      <t xml:space="preserve">    </t>
    </r>
    <r>
      <rPr>
        <sz val="11"/>
        <rFont val="宋体"/>
        <charset val="134"/>
      </rPr>
      <t>其他财政事务支出</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</si>
  <si>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</si>
  <si>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行政运行（税收事务）</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</si>
  <si>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</si>
  <si>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行政运行（审计事务）</t>
    </r>
  </si>
  <si>
    <r>
      <rPr>
        <sz val="11"/>
        <rFont val="Times New Roman"/>
        <charset val="134"/>
      </rPr>
      <t xml:space="preserve">    </t>
    </r>
    <r>
      <rPr>
        <sz val="11"/>
        <rFont val="宋体"/>
        <charset val="134"/>
      </rPr>
      <t>审计业务</t>
    </r>
  </si>
  <si>
    <r>
      <rPr>
        <sz val="11"/>
        <rFont val="Times New Roman"/>
        <charset val="134"/>
      </rPr>
      <t xml:space="preserve">    </t>
    </r>
    <r>
      <rPr>
        <sz val="11"/>
        <rFont val="宋体"/>
        <charset val="134"/>
      </rPr>
      <t>信息化建设（审计事务）</t>
    </r>
  </si>
  <si>
    <r>
      <rPr>
        <sz val="11"/>
        <rFont val="Times New Roman"/>
        <charset val="134"/>
      </rPr>
      <t xml:space="preserve">    </t>
    </r>
    <r>
      <rPr>
        <sz val="11"/>
        <rFont val="宋体"/>
        <charset val="134"/>
      </rPr>
      <t>其他审计事务支出</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</si>
  <si>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</si>
  <si>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行政运行（纪检监察事务）</t>
    </r>
  </si>
  <si>
    <r>
      <rPr>
        <sz val="11"/>
        <rFont val="Times New Roman"/>
        <charset val="134"/>
      </rPr>
      <t xml:space="preserve">    </t>
    </r>
    <r>
      <rPr>
        <sz val="11"/>
        <rFont val="宋体"/>
        <charset val="134"/>
      </rPr>
      <t>一般行政管理事务（纪检监察事务）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</si>
  <si>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</si>
  <si>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派驻派出机构</t>
    </r>
  </si>
  <si>
    <r>
      <rPr>
        <sz val="11"/>
        <rFont val="Times New Roman"/>
        <charset val="134"/>
      </rPr>
      <t xml:space="preserve">    </t>
    </r>
    <r>
      <rPr>
        <sz val="11"/>
        <rFont val="宋体"/>
        <charset val="134"/>
      </rPr>
      <t>事业运行（纪检监察事务）</t>
    </r>
  </si>
  <si>
    <r>
      <rPr>
        <sz val="11"/>
        <rFont val="Times New Roman"/>
        <charset val="134"/>
      </rPr>
      <t xml:space="preserve">    </t>
    </r>
    <r>
      <rPr>
        <sz val="11"/>
        <rFont val="宋体"/>
        <charset val="134"/>
      </rPr>
      <t>其他纪检监察事务支出</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</si>
  <si>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</si>
  <si>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行政运行（商贸事务）</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</si>
  <si>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</si>
  <si>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</si>
  <si>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一般行政管理事务（民族事务）</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</si>
  <si>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</si>
  <si>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一般行政管理事务（港澳台侨事务）</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</si>
  <si>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</si>
  <si>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行政运行（档案事务）</t>
    </r>
  </si>
  <si>
    <r>
      <rPr>
        <sz val="11"/>
        <rFont val="Times New Roman"/>
        <charset val="134"/>
      </rPr>
      <t xml:space="preserve">    </t>
    </r>
    <r>
      <rPr>
        <sz val="11"/>
        <rFont val="宋体"/>
        <charset val="134"/>
      </rPr>
      <t>一般行政管理事务（档案事务）</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</si>
  <si>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</si>
  <si>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行政运行（民主党派及工商联事务）</t>
    </r>
  </si>
  <si>
    <r>
      <rPr>
        <sz val="11"/>
        <rFont val="Times New Roman"/>
        <charset val="134"/>
      </rPr>
      <t xml:space="preserve">    </t>
    </r>
    <r>
      <rPr>
        <sz val="11"/>
        <rFont val="宋体"/>
        <charset val="134"/>
      </rPr>
      <t>一般行政管理事务（民主党派及工商联事务）</t>
    </r>
  </si>
  <si>
    <r>
      <rPr>
        <sz val="11"/>
        <rFont val="Times New Roman"/>
        <charset val="134"/>
      </rPr>
      <t xml:space="preserve">    </t>
    </r>
    <r>
      <rPr>
        <sz val="11"/>
        <rFont val="宋体"/>
        <charset val="134"/>
      </rPr>
      <t>参政议政（民主党派及工商联事务）</t>
    </r>
  </si>
  <si>
    <r>
      <rPr>
        <sz val="11"/>
        <rFont val="Times New Roman"/>
        <charset val="134"/>
      </rPr>
      <t xml:space="preserve">    </t>
    </r>
    <r>
      <rPr>
        <sz val="11"/>
        <rFont val="宋体"/>
        <charset val="134"/>
      </rPr>
      <t>其他民主党派及工商联事务支出</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</si>
  <si>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</si>
  <si>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行政运行（群众团体事务）</t>
    </r>
  </si>
  <si>
    <r>
      <rPr>
        <sz val="11"/>
        <rFont val="Times New Roman"/>
        <charset val="134"/>
      </rPr>
      <t xml:space="preserve">    </t>
    </r>
    <r>
      <rPr>
        <sz val="11"/>
        <rFont val="宋体"/>
        <charset val="134"/>
      </rPr>
      <t>一般行政管理事务（群众团体事务）</t>
    </r>
  </si>
  <si>
    <r>
      <rPr>
        <sz val="11"/>
        <rFont val="Times New Roman"/>
        <charset val="134"/>
      </rPr>
      <t xml:space="preserve">    </t>
    </r>
    <r>
      <rPr>
        <sz val="11"/>
        <rFont val="宋体"/>
        <charset val="134"/>
      </rPr>
      <t>机关服务（群众团体事务）</t>
    </r>
  </si>
  <si>
    <r>
      <rPr>
        <sz val="11"/>
        <rFont val="Times New Roman"/>
        <charset val="134"/>
      </rPr>
      <t xml:space="preserve">    </t>
    </r>
    <r>
      <rPr>
        <sz val="11"/>
        <rFont val="宋体"/>
        <charset val="134"/>
      </rPr>
      <t>工会事务</t>
    </r>
  </si>
  <si>
    <r>
      <rPr>
        <sz val="11"/>
        <rFont val="Times New Roman"/>
        <charset val="134"/>
      </rPr>
      <t xml:space="preserve">    </t>
    </r>
    <r>
      <rPr>
        <sz val="11"/>
        <rFont val="宋体"/>
        <charset val="134"/>
      </rPr>
      <t>其他群众团体事务支出</t>
    </r>
  </si>
  <si>
    <r>
      <rPr>
        <sz val="11"/>
        <rFont val="Times New Roman"/>
        <charset val="134"/>
      </rPr>
      <t xml:space="preserve">  </t>
    </r>
    <r>
      <rPr>
        <sz val="11"/>
        <rFont val="宋体"/>
        <charset val="134"/>
      </rPr>
      <t>党委办公厅（室）及相关机构事务</t>
    </r>
  </si>
  <si>
    <r>
      <rPr>
        <sz val="11"/>
        <rFont val="Times New Roman"/>
        <charset val="134"/>
      </rPr>
      <t xml:space="preserve">    </t>
    </r>
    <r>
      <rPr>
        <sz val="11"/>
        <rFont val="宋体"/>
        <charset val="134"/>
      </rPr>
      <t>行政运行（党委办公厅（室）及相关机构事务）</t>
    </r>
  </si>
  <si>
    <r>
      <rPr>
        <sz val="11"/>
        <rFont val="Times New Roman"/>
        <charset val="134"/>
      </rPr>
      <t xml:space="preserve">    </t>
    </r>
    <r>
      <rPr>
        <sz val="11"/>
        <rFont val="宋体"/>
        <charset val="134"/>
      </rPr>
      <t>一般行政管理事务（党委办公厅（室）及相关机构事务）</t>
    </r>
  </si>
  <si>
    <r>
      <rPr>
        <sz val="11"/>
        <rFont val="Times New Roman"/>
        <charset val="134"/>
      </rPr>
      <t xml:space="preserve">    </t>
    </r>
    <r>
      <rPr>
        <sz val="11"/>
        <rFont val="宋体"/>
        <charset val="134"/>
      </rPr>
      <t>专项业务（党委办公厅（室）及相关机构事务）</t>
    </r>
  </si>
  <si>
    <r>
      <rPr>
        <sz val="11"/>
        <rFont val="Times New Roman"/>
        <charset val="134"/>
      </rPr>
      <t xml:space="preserve">    </t>
    </r>
    <r>
      <rPr>
        <sz val="11"/>
        <rFont val="宋体"/>
        <charset val="134"/>
      </rPr>
      <t>其他党委办公厅（室）及相关机构事务支出</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</si>
  <si>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</si>
  <si>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行政运行（组织事务）</t>
    </r>
  </si>
  <si>
    <r>
      <rPr>
        <sz val="11"/>
        <rFont val="Times New Roman"/>
        <charset val="134"/>
      </rPr>
      <t xml:space="preserve">    </t>
    </r>
    <r>
      <rPr>
        <sz val="11"/>
        <rFont val="宋体"/>
        <charset val="134"/>
      </rPr>
      <t>一般行政管理事务（组织事务）</t>
    </r>
  </si>
  <si>
    <r>
      <rPr>
        <sz val="11"/>
        <rFont val="Times New Roman"/>
        <charset val="134"/>
      </rPr>
      <t xml:space="preserve">    </t>
    </r>
    <r>
      <rPr>
        <sz val="11"/>
        <rFont val="宋体"/>
        <charset val="134"/>
      </rPr>
      <t>其他组织事务支出</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</si>
  <si>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</si>
  <si>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行政运行（宣传事务）</t>
    </r>
  </si>
  <si>
    <r>
      <rPr>
        <sz val="11"/>
        <rFont val="Times New Roman"/>
        <charset val="134"/>
      </rPr>
      <t xml:space="preserve">    </t>
    </r>
    <r>
      <rPr>
        <sz val="11"/>
        <rFont val="宋体"/>
        <charset val="134"/>
      </rPr>
      <t>一般行政管理事务（宣传事务）</t>
    </r>
  </si>
  <si>
    <r>
      <rPr>
        <sz val="11"/>
        <rFont val="Times New Roman"/>
        <charset val="134"/>
      </rPr>
      <t xml:space="preserve">    </t>
    </r>
    <r>
      <rPr>
        <sz val="11"/>
        <rFont val="宋体"/>
        <charset val="134"/>
      </rPr>
      <t>宣传管理</t>
    </r>
  </si>
  <si>
    <r>
      <rPr>
        <sz val="11"/>
        <rFont val="Times New Roman"/>
        <charset val="134"/>
      </rPr>
      <t xml:space="preserve">    </t>
    </r>
    <r>
      <rPr>
        <sz val="11"/>
        <rFont val="宋体"/>
        <charset val="134"/>
      </rPr>
      <t>其他宣传事务支出</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</si>
  <si>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</si>
  <si>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行政运行（统战事务）</t>
    </r>
  </si>
  <si>
    <r>
      <rPr>
        <sz val="11"/>
        <rFont val="Times New Roman"/>
        <charset val="134"/>
      </rPr>
      <t xml:space="preserve">    </t>
    </r>
    <r>
      <rPr>
        <sz val="11"/>
        <rFont val="宋体"/>
        <charset val="134"/>
      </rPr>
      <t>一般行政管理事务（统战事务）</t>
    </r>
  </si>
  <si>
    <r>
      <rPr>
        <sz val="11"/>
        <rFont val="Times New Roman"/>
        <charset val="134"/>
      </rPr>
      <t xml:space="preserve">  </t>
    </r>
    <r>
      <rPr>
        <sz val="11"/>
        <rFont val="宋体"/>
        <charset val="134"/>
      </rPr>
      <t>对外联络事务</t>
    </r>
  </si>
  <si>
    <r>
      <rPr>
        <sz val="11"/>
        <rFont val="Times New Roman"/>
        <charset val="134"/>
      </rPr>
      <t xml:space="preserve">    </t>
    </r>
    <r>
      <rPr>
        <sz val="11"/>
        <rFont val="宋体"/>
        <charset val="134"/>
      </rPr>
      <t>行政运行（对外联络事务）</t>
    </r>
  </si>
  <si>
    <r>
      <rPr>
        <sz val="11"/>
        <rFont val="Times New Roman"/>
        <charset val="134"/>
      </rPr>
      <t xml:space="preserve">    </t>
    </r>
    <r>
      <rPr>
        <sz val="11"/>
        <rFont val="宋体"/>
        <charset val="134"/>
      </rPr>
      <t>一般行政管理事务（对外联络事务）</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</si>
  <si>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</si>
  <si>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其他共产党事务支出（其他共产党事务支出）</t>
    </r>
  </si>
  <si>
    <r>
      <rPr>
        <sz val="11"/>
        <rFont val="Times New Roman"/>
        <charset val="134"/>
      </rPr>
      <t xml:space="preserve">  </t>
    </r>
    <r>
      <rPr>
        <sz val="11"/>
        <rFont val="宋体"/>
        <charset val="134"/>
      </rPr>
      <t>网信事务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</si>
  <si>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</si>
  <si>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</si>
  <si>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其他网信事务支出</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</si>
  <si>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</si>
  <si>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市场主体管理</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</si>
  <si>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</si>
  <si>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质量安全监管</t>
    </r>
  </si>
  <si>
    <r>
      <rPr>
        <sz val="11"/>
        <rFont val="Times New Roman"/>
        <charset val="134"/>
      </rPr>
      <t xml:space="preserve">    </t>
    </r>
    <r>
      <rPr>
        <sz val="11"/>
        <rFont val="宋体"/>
        <charset val="134"/>
      </rPr>
      <t>食品安全监管</t>
    </r>
  </si>
  <si>
    <r>
      <rPr>
        <sz val="11"/>
        <rFont val="Times New Roman"/>
        <charset val="134"/>
      </rPr>
      <t xml:space="preserve">    </t>
    </r>
    <r>
      <rPr>
        <sz val="11"/>
        <rFont val="宋体"/>
        <charset val="134"/>
      </rPr>
      <t>其他市场监督管理事务</t>
    </r>
  </si>
  <si>
    <r>
      <rPr>
        <sz val="11"/>
        <rFont val="Times New Roman"/>
        <charset val="134"/>
      </rPr>
      <t xml:space="preserve">  </t>
    </r>
    <r>
      <rPr>
        <sz val="11"/>
        <rFont val="宋体"/>
        <charset val="134"/>
      </rPr>
      <t>其他一般公共服务支出</t>
    </r>
  </si>
  <si>
    <r>
      <rPr>
        <sz val="11"/>
        <rFont val="Times New Roman"/>
        <charset val="134"/>
      </rPr>
      <t xml:space="preserve">    </t>
    </r>
    <r>
      <rPr>
        <sz val="11"/>
        <rFont val="宋体"/>
        <charset val="134"/>
      </rPr>
      <t>其他一般公共服务支出</t>
    </r>
  </si>
  <si>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</si>
  <si>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其他武装警察部队支出</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</si>
  <si>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</si>
  <si>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行政运行（公安）</t>
    </r>
  </si>
  <si>
    <r>
      <rPr>
        <sz val="11"/>
        <rFont val="Times New Roman"/>
        <charset val="134"/>
      </rPr>
      <t xml:space="preserve">    </t>
    </r>
    <r>
      <rPr>
        <sz val="11"/>
        <rFont val="宋体"/>
        <charset val="134"/>
      </rPr>
      <t>机关服务（公安）</t>
    </r>
  </si>
  <si>
    <r>
      <rPr>
        <sz val="11"/>
        <rFont val="Times New Roman"/>
        <charset val="134"/>
      </rPr>
      <t xml:space="preserve">    </t>
    </r>
    <r>
      <rPr>
        <sz val="11"/>
        <rFont val="宋体"/>
        <charset val="134"/>
      </rPr>
      <t>信息化建设（公安）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</si>
  <si>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</si>
  <si>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其他公安支出</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</si>
  <si>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</si>
  <si>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其他国家安全支出</t>
    </r>
  </si>
  <si>
    <r>
      <rPr>
        <sz val="11"/>
        <rFont val="Times New Roman"/>
        <charset val="134"/>
      </rPr>
      <t xml:space="preserve">  </t>
    </r>
    <r>
      <rPr>
        <sz val="11"/>
        <rFont val="宋体"/>
        <charset val="134"/>
      </rPr>
      <t>检察</t>
    </r>
  </si>
  <si>
    <r>
      <rPr>
        <sz val="11"/>
        <rFont val="Times New Roman"/>
        <charset val="134"/>
      </rPr>
      <t xml:space="preserve">    </t>
    </r>
    <r>
      <rPr>
        <sz val="11"/>
        <rFont val="宋体"/>
        <charset val="134"/>
      </rPr>
      <t>其他检察支出</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</si>
  <si>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</si>
  <si>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行政运行（司法）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</si>
  <si>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</si>
  <si>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</si>
  <si>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公共法律援助</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</si>
  <si>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</si>
  <si>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法制建设</t>
    </r>
  </si>
  <si>
    <r>
      <rPr>
        <sz val="11"/>
        <rFont val="Times New Roman"/>
        <charset val="134"/>
      </rPr>
      <t xml:space="preserve">    </t>
    </r>
    <r>
      <rPr>
        <sz val="11"/>
        <rFont val="宋体"/>
        <charset val="134"/>
      </rPr>
      <t>其他司法支出</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</si>
  <si>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</si>
  <si>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保密管理</t>
    </r>
  </si>
  <si>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</si>
  <si>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行政运行（教育管理事务）</t>
    </r>
  </si>
  <si>
    <r>
      <rPr>
        <sz val="11"/>
        <rFont val="Times New Roman"/>
        <charset val="134"/>
      </rPr>
      <t xml:space="preserve">    </t>
    </r>
    <r>
      <rPr>
        <sz val="11"/>
        <rFont val="宋体"/>
        <charset val="134"/>
      </rPr>
      <t>一般行政管理事务（教育管理事务）</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</si>
  <si>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</si>
  <si>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</si>
  <si>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</si>
  <si>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高等教育</t>
    </r>
  </si>
  <si>
    <r>
      <rPr>
        <sz val="11"/>
        <rFont val="Times New Roman"/>
        <charset val="134"/>
      </rPr>
      <t xml:space="preserve">    </t>
    </r>
    <r>
      <rPr>
        <sz val="11"/>
        <rFont val="宋体"/>
        <charset val="134"/>
      </rPr>
      <t>其他普通教育支出</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</si>
  <si>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</si>
  <si>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中等职业教育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</si>
  <si>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</si>
  <si>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</si>
  <si>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其他职业教育支出</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</si>
  <si>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</si>
  <si>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</si>
  <si>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退役士兵能力提升</t>
    </r>
  </si>
  <si>
    <r>
      <rPr>
        <sz val="11"/>
        <rFont val="Times New Roman"/>
        <charset val="134"/>
      </rPr>
      <t xml:space="preserve">  </t>
    </r>
    <r>
      <rPr>
        <sz val="11"/>
        <rFont val="宋体"/>
        <charset val="134"/>
      </rPr>
      <t>其他教育支出</t>
    </r>
  </si>
  <si>
    <r>
      <rPr>
        <sz val="11"/>
        <rFont val="Times New Roman"/>
        <charset val="134"/>
      </rPr>
      <t xml:space="preserve">    </t>
    </r>
    <r>
      <rPr>
        <sz val="11"/>
        <rFont val="宋体"/>
        <charset val="134"/>
      </rPr>
      <t>其他教育支出</t>
    </r>
  </si>
  <si>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</si>
  <si>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行政运行（科学技术管理事务）</t>
    </r>
  </si>
  <si>
    <r>
      <rPr>
        <sz val="11"/>
        <rFont val="Times New Roman"/>
        <charset val="134"/>
      </rPr>
      <t xml:space="preserve">    </t>
    </r>
    <r>
      <rPr>
        <sz val="11"/>
        <rFont val="宋体"/>
        <charset val="134"/>
      </rPr>
      <t>其他科学技术管理事务支出</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</si>
  <si>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</si>
  <si>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科技成果转化与扩散</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</si>
  <si>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</si>
  <si>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机构运行（科学技术普及）</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</si>
  <si>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</si>
  <si>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其他科学技术支出</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</si>
  <si>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</si>
  <si>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</si>
  <si>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行政运行（文化）</t>
    </r>
  </si>
  <si>
    <r>
      <rPr>
        <sz val="11"/>
        <rFont val="Times New Roman"/>
        <charset val="134"/>
      </rPr>
      <t xml:space="preserve">    </t>
    </r>
    <r>
      <rPr>
        <sz val="11"/>
        <rFont val="宋体"/>
        <charset val="134"/>
      </rPr>
      <t>一般行政管理事务（文化）</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</si>
  <si>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</si>
  <si>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</si>
  <si>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</si>
  <si>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</si>
  <si>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其他文化和旅游支出</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</si>
  <si>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</si>
  <si>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</si>
  <si>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</si>
  <si>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历史名城与古迹</t>
    </r>
  </si>
  <si>
    <r>
      <rPr>
        <sz val="11"/>
        <rFont val="Times New Roman"/>
        <charset val="134"/>
      </rPr>
      <t xml:space="preserve">    </t>
    </r>
    <r>
      <rPr>
        <sz val="11"/>
        <rFont val="宋体"/>
        <charset val="134"/>
      </rPr>
      <t>其他文物支出</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</si>
  <si>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</si>
  <si>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群众体育</t>
    </r>
  </si>
  <si>
    <r>
      <rPr>
        <sz val="11"/>
        <rFont val="Times New Roman"/>
        <charset val="134"/>
      </rPr>
      <t xml:space="preserve">    </t>
    </r>
    <r>
      <rPr>
        <sz val="11"/>
        <rFont val="宋体"/>
        <charset val="134"/>
      </rPr>
      <t>其他体育支出</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</si>
  <si>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</si>
  <si>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新闻通讯</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</si>
  <si>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</si>
  <si>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其他新闻出版电影支出</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</si>
  <si>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</si>
  <si>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传输发射</t>
    </r>
  </si>
  <si>
    <r>
      <rPr>
        <sz val="11"/>
        <rFont val="Times New Roman"/>
        <charset val="134"/>
      </rPr>
      <t xml:space="preserve">    </t>
    </r>
    <r>
      <rPr>
        <sz val="11"/>
        <rFont val="宋体"/>
        <charset val="134"/>
      </rPr>
      <t>广播电视事务</t>
    </r>
  </si>
  <si>
    <r>
      <rPr>
        <sz val="11"/>
        <rFont val="Times New Roman"/>
        <charset val="134"/>
      </rPr>
      <t xml:space="preserve">    </t>
    </r>
    <r>
      <rPr>
        <sz val="11"/>
        <rFont val="宋体"/>
        <charset val="134"/>
      </rPr>
      <t>其他广播电视支出</t>
    </r>
  </si>
  <si>
    <r>
      <rPr>
        <sz val="11"/>
        <rFont val="Times New Roman"/>
        <charset val="134"/>
      </rPr>
      <t xml:space="preserve">  </t>
    </r>
    <r>
      <rPr>
        <sz val="11"/>
        <rFont val="宋体"/>
        <charset val="134"/>
      </rPr>
      <t>旅游发展基金支出</t>
    </r>
  </si>
  <si>
    <r>
      <rPr>
        <sz val="11"/>
        <rFont val="Times New Roman"/>
        <charset val="134"/>
      </rPr>
      <t xml:space="preserve">    </t>
    </r>
    <r>
      <rPr>
        <sz val="11"/>
        <rFont val="宋体"/>
        <charset val="134"/>
      </rPr>
      <t>地方旅游开发项目补助</t>
    </r>
  </si>
  <si>
    <r>
      <rPr>
        <sz val="11"/>
        <rFont val="Times New Roman"/>
        <charset val="134"/>
      </rPr>
      <t xml:space="preserve">  </t>
    </r>
    <r>
      <rPr>
        <sz val="11"/>
        <rFont val="宋体"/>
        <charset val="134"/>
      </rPr>
      <t>其他文化旅游体育与传媒支出</t>
    </r>
  </si>
  <si>
    <r>
      <rPr>
        <sz val="11"/>
        <rFont val="Times New Roman"/>
        <charset val="134"/>
      </rPr>
      <t xml:space="preserve">    </t>
    </r>
    <r>
      <rPr>
        <sz val="11"/>
        <rFont val="宋体"/>
        <charset val="134"/>
      </rPr>
      <t>其他文化旅游体育与传媒支出</t>
    </r>
  </si>
  <si>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</si>
  <si>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行政运行（人力资源和社会保障管理事务）</t>
    </r>
  </si>
  <si>
    <r>
      <rPr>
        <sz val="11"/>
        <rFont val="Times New Roman"/>
        <charset val="134"/>
      </rPr>
      <t xml:space="preserve">    </t>
    </r>
    <r>
      <rPr>
        <sz val="11"/>
        <rFont val="宋体"/>
        <charset val="134"/>
      </rPr>
      <t>一般行政管理事务（人力资源和社会保障管理事务）</t>
    </r>
  </si>
  <si>
    <r>
      <rPr>
        <sz val="11"/>
        <rFont val="Times New Roman"/>
        <charset val="134"/>
      </rPr>
      <t xml:space="preserve">    </t>
    </r>
    <r>
      <rPr>
        <sz val="11"/>
        <rFont val="宋体"/>
        <charset val="134"/>
      </rPr>
      <t>机关服务（人力资源和社会保障管理事务）</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</si>
  <si>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</si>
  <si>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</si>
  <si>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信息化建设（人力资源和社会保障管理事务）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</si>
  <si>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</si>
  <si>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劳动关系和维权</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</si>
  <si>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</si>
  <si>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</si>
  <si>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</si>
  <si>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其他人力资源和社会保障管理事务支出</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</si>
  <si>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</si>
  <si>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行政运行（民政管理事务）</t>
    </r>
  </si>
  <si>
    <r>
      <rPr>
        <sz val="11"/>
        <rFont val="Times New Roman"/>
        <charset val="134"/>
      </rPr>
      <t xml:space="preserve">    </t>
    </r>
    <r>
      <rPr>
        <sz val="11"/>
        <rFont val="宋体"/>
        <charset val="134"/>
      </rPr>
      <t>一般行政管理事务（民政管理事务）</t>
    </r>
  </si>
  <si>
    <r>
      <rPr>
        <sz val="11"/>
        <rFont val="Times New Roman"/>
        <charset val="134"/>
      </rPr>
      <t xml:space="preserve">    </t>
    </r>
    <r>
      <rPr>
        <sz val="11"/>
        <rFont val="宋体"/>
        <charset val="134"/>
      </rPr>
      <t>社会组织管理</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</si>
  <si>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</si>
  <si>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基层政权建设和社区治理</t>
    </r>
  </si>
  <si>
    <r>
      <rPr>
        <sz val="11"/>
        <rFont val="Times New Roman"/>
        <charset val="134"/>
      </rPr>
      <t xml:space="preserve">    </t>
    </r>
    <r>
      <rPr>
        <sz val="11"/>
        <rFont val="宋体"/>
        <charset val="134"/>
      </rPr>
      <t>其他民政管理事务支出</t>
    </r>
  </si>
  <si>
    <r>
      <rPr>
        <sz val="11"/>
        <rFont val="Times New Roman"/>
        <charset val="134"/>
      </rPr>
      <t xml:space="preserve">  </t>
    </r>
    <r>
      <rPr>
        <sz val="11"/>
        <rFont val="宋体"/>
        <charset val="134"/>
      </rPr>
      <t>行政事业单位养老支出</t>
    </r>
  </si>
  <si>
    <r>
      <rPr>
        <sz val="11"/>
        <rFont val="Times New Roman"/>
        <charset val="134"/>
      </rPr>
      <t xml:space="preserve">    </t>
    </r>
    <r>
      <rPr>
        <sz val="11"/>
        <rFont val="宋体"/>
        <charset val="134"/>
      </rPr>
      <t>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</si>
  <si>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</si>
  <si>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</si>
  <si>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机关事业单位基本养老保险缴费支出</t>
    </r>
  </si>
  <si>
    <r>
      <rPr>
        <sz val="11"/>
        <rFont val="Times New Roman"/>
        <charset val="134"/>
      </rPr>
      <t xml:space="preserve">    </t>
    </r>
    <r>
      <rPr>
        <sz val="11"/>
        <rFont val="宋体"/>
        <charset val="134"/>
      </rPr>
      <t>机关事业单位职业年金缴费支出</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</si>
  <si>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</si>
  <si>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其他行政事业单位养老支出</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</si>
  <si>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</si>
  <si>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</si>
  <si>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</si>
  <si>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其他就业补助支出</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</si>
  <si>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</si>
  <si>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</si>
  <si>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</si>
  <si>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其他优抚支出</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</si>
  <si>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</si>
  <si>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</si>
  <si>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</si>
  <si>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</si>
  <si>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</si>
  <si>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其他退役安置支出</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</si>
  <si>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</si>
  <si>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</si>
  <si>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</si>
  <si>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</si>
  <si>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</si>
  <si>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养老服务</t>
    </r>
  </si>
  <si>
    <r>
      <rPr>
        <sz val="11"/>
        <rFont val="Times New Roman"/>
        <charset val="134"/>
      </rPr>
      <t xml:space="preserve">    </t>
    </r>
    <r>
      <rPr>
        <sz val="11"/>
        <rFont val="宋体"/>
        <charset val="134"/>
      </rPr>
      <t>其他社会福利支出</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</si>
  <si>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</si>
  <si>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行政运行（残疾人事业）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</si>
  <si>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</si>
  <si>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残疾人就业和扶贫</t>
    </r>
  </si>
  <si>
    <r>
      <rPr>
        <sz val="11"/>
        <rFont val="Times New Roman"/>
        <charset val="134"/>
      </rPr>
      <t xml:space="preserve">    </t>
    </r>
    <r>
      <rPr>
        <sz val="11"/>
        <rFont val="宋体"/>
        <charset val="134"/>
      </rPr>
      <t>其他残疾人事业支出</t>
    </r>
  </si>
  <si>
    <r>
      <rPr>
        <sz val="11"/>
        <rFont val="Times New Roman"/>
        <charset val="134"/>
      </rPr>
      <t xml:space="preserve">  </t>
    </r>
    <r>
      <rPr>
        <sz val="11"/>
        <rFont val="宋体"/>
        <charset val="134"/>
      </rPr>
      <t>红十字事业</t>
    </r>
  </si>
  <si>
    <r>
      <rPr>
        <sz val="11"/>
        <rFont val="Times New Roman"/>
        <charset val="134"/>
      </rPr>
      <t xml:space="preserve">    </t>
    </r>
    <r>
      <rPr>
        <sz val="11"/>
        <rFont val="宋体"/>
        <charset val="134"/>
      </rPr>
      <t>行政运行（红十字事业）</t>
    </r>
  </si>
  <si>
    <r>
      <rPr>
        <sz val="11"/>
        <rFont val="Times New Roman"/>
        <charset val="134"/>
      </rPr>
      <t xml:space="preserve">    </t>
    </r>
    <r>
      <rPr>
        <sz val="11"/>
        <rFont val="宋体"/>
        <charset val="134"/>
      </rPr>
      <t>一般行政管理事务（红十字事业）</t>
    </r>
  </si>
  <si>
    <r>
      <rPr>
        <sz val="11"/>
        <rFont val="Times New Roman"/>
        <charset val="134"/>
      </rPr>
      <t xml:space="preserve">    </t>
    </r>
    <r>
      <rPr>
        <sz val="11"/>
        <rFont val="宋体"/>
        <charset val="134"/>
      </rPr>
      <t>其他红十字事业支出</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</si>
  <si>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</si>
  <si>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临时救助支出</t>
    </r>
  </si>
  <si>
    <r>
      <rPr>
        <sz val="11"/>
        <rFont val="Times New Roman"/>
        <charset val="134"/>
      </rPr>
      <t xml:space="preserve">    </t>
    </r>
    <r>
      <rPr>
        <sz val="11"/>
        <rFont val="宋体"/>
        <charset val="134"/>
      </rPr>
      <t>流浪乞讨人员救助支出</t>
    </r>
  </si>
  <si>
    <r>
      <rPr>
        <sz val="11"/>
        <rFont val="Times New Roman"/>
        <charset val="134"/>
      </rPr>
      <t xml:space="preserve">  </t>
    </r>
    <r>
      <rPr>
        <sz val="11"/>
        <rFont val="宋体"/>
        <charset val="134"/>
      </rPr>
      <t>特困人员救助供养</t>
    </r>
  </si>
  <si>
    <r>
      <rPr>
        <sz val="11"/>
        <rFont val="Times New Roman"/>
        <charset val="134"/>
      </rPr>
      <t xml:space="preserve">    </t>
    </r>
    <r>
      <rPr>
        <sz val="11"/>
        <rFont val="宋体"/>
        <charset val="134"/>
      </rPr>
      <t>城市特困人员救助供养支出</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</si>
  <si>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</si>
  <si>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</si>
  <si>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</si>
  <si>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</si>
  <si>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</si>
  <si>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</si>
  <si>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其他退役军人事务管理支出</t>
    </r>
  </si>
  <si>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</si>
  <si>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行政运行（医疗卫生管理事务）</t>
    </r>
  </si>
  <si>
    <r>
      <rPr>
        <sz val="11"/>
        <rFont val="Times New Roman"/>
        <charset val="134"/>
      </rPr>
      <t xml:space="preserve">    </t>
    </r>
    <r>
      <rPr>
        <sz val="11"/>
        <rFont val="宋体"/>
        <charset val="134"/>
      </rPr>
      <t>一般行政管理事务（医疗卫生管理事务）</t>
    </r>
  </si>
  <si>
    <r>
      <rPr>
        <sz val="11"/>
        <rFont val="Times New Roman"/>
        <charset val="134"/>
      </rPr>
      <t xml:space="preserve">    </t>
    </r>
    <r>
      <rPr>
        <sz val="11"/>
        <rFont val="宋体"/>
        <charset val="134"/>
      </rPr>
      <t>其他卫生健康管理事务支出</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</si>
  <si>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</si>
  <si>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</si>
  <si>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中医（民族）医院</t>
    </r>
  </si>
  <si>
    <r>
      <rPr>
        <sz val="11"/>
        <rFont val="Times New Roman"/>
        <charset val="134"/>
      </rPr>
      <t xml:space="preserve">    </t>
    </r>
    <r>
      <rPr>
        <sz val="11"/>
        <rFont val="宋体"/>
        <charset val="134"/>
      </rPr>
      <t>其他公立医院支出</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</si>
  <si>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</si>
  <si>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其他基层医疗卫生机构支出</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</si>
  <si>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</si>
  <si>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</si>
  <si>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</si>
  <si>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</si>
  <si>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应急救治机构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</si>
  <si>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</si>
  <si>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</si>
  <si>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重大公共卫生服务</t>
    </r>
  </si>
  <si>
    <r>
      <rPr>
        <sz val="11"/>
        <rFont val="Times New Roman"/>
        <charset val="134"/>
      </rPr>
      <t xml:space="preserve">    </t>
    </r>
    <r>
      <rPr>
        <sz val="11"/>
        <rFont val="宋体"/>
        <charset val="134"/>
      </rPr>
      <t>突发公共卫生事件应急处理</t>
    </r>
  </si>
  <si>
    <r>
      <rPr>
        <sz val="11"/>
        <rFont val="Times New Roman"/>
        <charset val="134"/>
      </rPr>
      <t xml:space="preserve">    </t>
    </r>
    <r>
      <rPr>
        <sz val="11"/>
        <rFont val="宋体"/>
        <charset val="134"/>
      </rPr>
      <t>其他公共卫生支出</t>
    </r>
  </si>
  <si>
    <r>
      <rPr>
        <sz val="11"/>
        <rFont val="Times New Roman"/>
        <charset val="134"/>
      </rPr>
      <t xml:space="preserve">  </t>
    </r>
    <r>
      <rPr>
        <sz val="11"/>
        <rFont val="宋体"/>
        <charset val="134"/>
      </rPr>
      <t>中医药</t>
    </r>
  </si>
  <si>
    <r>
      <rPr>
        <sz val="11"/>
        <rFont val="Times New Roman"/>
        <charset val="134"/>
      </rPr>
      <t xml:space="preserve">    </t>
    </r>
    <r>
      <rPr>
        <sz val="11"/>
        <rFont val="宋体"/>
        <charset val="134"/>
      </rPr>
      <t>其他中医药支出</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</si>
  <si>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</si>
  <si>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计划生育机构</t>
    </r>
  </si>
  <si>
    <r>
      <rPr>
        <sz val="11"/>
        <rFont val="Times New Roman"/>
        <charset val="134"/>
      </rPr>
      <t xml:space="preserve">    </t>
    </r>
    <r>
      <rPr>
        <sz val="11"/>
        <rFont val="宋体"/>
        <charset val="134"/>
      </rPr>
      <t>其他计划生育事务支出</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</si>
  <si>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</si>
  <si>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</si>
  <si>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</si>
  <si>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其他行政事业单位医疗支出</t>
    </r>
  </si>
  <si>
    <r>
      <rPr>
        <sz val="11"/>
        <rFont val="Times New Roman"/>
        <charset val="134"/>
      </rPr>
      <t xml:space="preserve">  </t>
    </r>
    <r>
      <rPr>
        <sz val="11"/>
        <rFont val="宋体"/>
        <charset val="134"/>
      </rPr>
      <t>财政对基本医疗保险基金的补助</t>
    </r>
  </si>
  <si>
    <r>
      <rPr>
        <sz val="11"/>
        <rFont val="Times New Roman"/>
        <charset val="134"/>
      </rPr>
      <t xml:space="preserve">    </t>
    </r>
    <r>
      <rPr>
        <sz val="11"/>
        <rFont val="宋体"/>
        <charset val="134"/>
      </rPr>
      <t>财政对城乡居民基本医疗保险基金的补助</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</si>
  <si>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</si>
  <si>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</si>
  <si>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其他医疗救助支出</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</si>
  <si>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</si>
  <si>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</si>
  <si>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医疗保障管理事务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</si>
  <si>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</si>
  <si>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医疗保障政策管理</t>
    </r>
  </si>
  <si>
    <r>
      <rPr>
        <sz val="11"/>
        <rFont val="Times New Roman"/>
        <charset val="134"/>
      </rPr>
      <t xml:space="preserve">    </t>
    </r>
    <r>
      <rPr>
        <sz val="11"/>
        <rFont val="宋体"/>
        <charset val="134"/>
      </rPr>
      <t>医疗保障经办事务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</si>
  <si>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</si>
  <si>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</si>
  <si>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其他卫生健康支出</t>
    </r>
  </si>
  <si>
    <r>
      <rPr>
        <sz val="11"/>
        <rFont val="Times New Roman"/>
        <charset val="134"/>
      </rPr>
      <t xml:space="preserve">    </t>
    </r>
    <r>
      <rPr>
        <sz val="11"/>
        <rFont val="宋体"/>
        <charset val="134"/>
      </rPr>
      <t>其他卫生健康支出</t>
    </r>
  </si>
  <si>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</si>
  <si>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行政运行（环境保护管理事务）</t>
    </r>
  </si>
  <si>
    <r>
      <rPr>
        <sz val="11"/>
        <rFont val="Times New Roman"/>
        <charset val="134"/>
      </rPr>
      <t xml:space="preserve">    </t>
    </r>
    <r>
      <rPr>
        <sz val="11"/>
        <rFont val="宋体"/>
        <charset val="134"/>
      </rPr>
      <t>一般行政管理事务（环境保护管理事务）</t>
    </r>
  </si>
  <si>
    <r>
      <rPr>
        <sz val="11"/>
        <rFont val="Times New Roman"/>
        <charset val="134"/>
      </rPr>
      <t xml:space="preserve">    </t>
    </r>
    <r>
      <rPr>
        <sz val="11"/>
        <rFont val="宋体"/>
        <charset val="134"/>
      </rPr>
      <t>其他环境保护管理事务支出</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</si>
  <si>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</si>
  <si>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</si>
  <si>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其他环境监测与监察支出</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</si>
  <si>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</si>
  <si>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大气</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</si>
  <si>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</si>
  <si>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土壤</t>
    </r>
  </si>
  <si>
    <r>
      <rPr>
        <sz val="11"/>
        <rFont val="Times New Roman"/>
        <charset val="134"/>
      </rPr>
      <t xml:space="preserve">    </t>
    </r>
    <r>
      <rPr>
        <sz val="11"/>
        <rFont val="宋体"/>
        <charset val="134"/>
      </rPr>
      <t>其他污染防治支出</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</si>
  <si>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</si>
  <si>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</si>
  <si>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</si>
  <si>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其他污染减排支出</t>
    </r>
  </si>
  <si>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</si>
  <si>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行政运行（城乡社区管理事务）</t>
    </r>
  </si>
  <si>
    <r>
      <rPr>
        <sz val="11"/>
        <rFont val="Times New Roman"/>
        <charset val="134"/>
      </rPr>
      <t xml:space="preserve">    </t>
    </r>
    <r>
      <rPr>
        <sz val="11"/>
        <rFont val="宋体"/>
        <charset val="134"/>
      </rPr>
      <t>一般行政管理事务（城乡社区管理事务）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</si>
  <si>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</si>
  <si>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</si>
  <si>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其他城乡社区管理事务支出</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</si>
  <si>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</si>
  <si>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</si>
  <si>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</si>
  <si>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其他城乡社区公共设施支出</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</si>
  <si>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</si>
  <si>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</si>
  <si>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</si>
  <si>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</si>
  <si>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城市基础设施配套费安排的支出</t>
    </r>
  </si>
  <si>
    <r>
      <rPr>
        <sz val="11"/>
        <rFont val="Times New Roman"/>
        <charset val="134"/>
      </rPr>
      <t xml:space="preserve">    </t>
    </r>
    <r>
      <rPr>
        <sz val="11"/>
        <rFont val="宋体"/>
        <charset val="134"/>
      </rPr>
      <t>城市环境卫生（城市基础设施配套费安排的支出）</t>
    </r>
  </si>
  <si>
    <r>
      <rPr>
        <sz val="11"/>
        <rFont val="Times New Roman"/>
        <charset val="134"/>
      </rPr>
      <t xml:space="preserve">  </t>
    </r>
    <r>
      <rPr>
        <sz val="11"/>
        <rFont val="宋体"/>
        <charset val="134"/>
      </rPr>
      <t>污水处理费安排的支出</t>
    </r>
  </si>
  <si>
    <r>
      <rPr>
        <sz val="11"/>
        <rFont val="Times New Roman"/>
        <charset val="134"/>
      </rPr>
      <t xml:space="preserve">    </t>
    </r>
    <r>
      <rPr>
        <sz val="11"/>
        <rFont val="宋体"/>
        <charset val="134"/>
      </rPr>
      <t>污水处理设施建设和运营</t>
    </r>
  </si>
  <si>
    <r>
      <rPr>
        <sz val="11"/>
        <rFont val="Times New Roman"/>
        <charset val="134"/>
      </rPr>
      <t xml:space="preserve">    </t>
    </r>
    <r>
      <rPr>
        <sz val="11"/>
        <rFont val="宋体"/>
        <charset val="134"/>
      </rPr>
      <t>其他污水处理费安排的支出</t>
    </r>
  </si>
  <si>
    <r>
      <rPr>
        <sz val="11"/>
        <rFont val="Times New Roman"/>
        <charset val="134"/>
      </rPr>
      <t xml:space="preserve">  </t>
    </r>
    <r>
      <rPr>
        <sz val="11"/>
        <rFont val="宋体"/>
        <charset val="134"/>
      </rPr>
      <t>其他城乡社区支出</t>
    </r>
  </si>
  <si>
    <r>
      <rPr>
        <sz val="11"/>
        <rFont val="Times New Roman"/>
        <charset val="134"/>
      </rPr>
      <t xml:space="preserve">    </t>
    </r>
    <r>
      <rPr>
        <sz val="11"/>
        <rFont val="宋体"/>
        <charset val="134"/>
      </rPr>
      <t>其他城乡社区支出</t>
    </r>
  </si>
  <si>
    <r>
      <rPr>
        <sz val="11"/>
        <rFont val="Times New Roman"/>
        <charset val="134"/>
      </rPr>
      <t xml:space="preserve">  </t>
    </r>
    <r>
      <rPr>
        <sz val="11"/>
        <rFont val="宋体"/>
        <charset val="134"/>
      </rPr>
      <t>农业农村</t>
    </r>
  </si>
  <si>
    <r>
      <rPr>
        <sz val="11"/>
        <rFont val="Times New Roman"/>
        <charset val="134"/>
      </rPr>
      <t xml:space="preserve">    </t>
    </r>
    <r>
      <rPr>
        <sz val="11"/>
        <rFont val="宋体"/>
        <charset val="134"/>
      </rPr>
      <t>行政运行（农业）</t>
    </r>
  </si>
  <si>
    <r>
      <rPr>
        <sz val="11"/>
        <rFont val="Times New Roman"/>
        <charset val="134"/>
      </rPr>
      <t xml:space="preserve">    </t>
    </r>
    <r>
      <rPr>
        <sz val="11"/>
        <rFont val="宋体"/>
        <charset val="134"/>
      </rPr>
      <t>一般行政管理事务（农业）</t>
    </r>
  </si>
  <si>
    <r>
      <rPr>
        <sz val="11"/>
        <rFont val="Times New Roman"/>
        <charset val="134"/>
      </rPr>
      <t xml:space="preserve">    </t>
    </r>
    <r>
      <rPr>
        <sz val="11"/>
        <rFont val="宋体"/>
        <charset val="134"/>
      </rPr>
      <t>机关服务（农业）</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</si>
  <si>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</si>
  <si>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</si>
  <si>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</si>
  <si>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</si>
  <si>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行业业务管理</t>
    </r>
  </si>
  <si>
    <r>
      <rPr>
        <sz val="11"/>
        <rFont val="Times New Roman"/>
        <charset val="134"/>
      </rPr>
      <t xml:space="preserve">    </t>
    </r>
    <r>
      <rPr>
        <sz val="11"/>
        <rFont val="宋体"/>
        <charset val="134"/>
      </rPr>
      <t>农业生产发展</t>
    </r>
  </si>
  <si>
    <r>
      <rPr>
        <sz val="11"/>
        <rFont val="Times New Roman"/>
        <charset val="134"/>
      </rPr>
      <t xml:space="preserve">    </t>
    </r>
    <r>
      <rPr>
        <sz val="11"/>
        <rFont val="宋体"/>
        <charset val="134"/>
      </rPr>
      <t>农村合作经济</t>
    </r>
  </si>
  <si>
    <r>
      <rPr>
        <sz val="11"/>
        <rFont val="Times New Roman"/>
        <charset val="134"/>
      </rPr>
      <t xml:space="preserve">    </t>
    </r>
    <r>
      <rPr>
        <sz val="11"/>
        <rFont val="宋体"/>
        <charset val="134"/>
      </rPr>
      <t>成品油价格改革对渔业的补贴</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</si>
  <si>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</si>
  <si>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其他农业农村支出</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</si>
  <si>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</si>
  <si>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行政运行（林业）</t>
    </r>
  </si>
  <si>
    <r>
      <rPr>
        <sz val="11"/>
        <rFont val="Times New Roman"/>
        <charset val="134"/>
      </rPr>
      <t xml:space="preserve">    </t>
    </r>
    <r>
      <rPr>
        <sz val="11"/>
        <rFont val="宋体"/>
        <charset val="134"/>
      </rPr>
      <t>事业机构</t>
    </r>
  </si>
  <si>
    <r>
      <rPr>
        <sz val="11"/>
        <rFont val="Times New Roman"/>
        <charset val="134"/>
      </rPr>
      <t xml:space="preserve">    </t>
    </r>
    <r>
      <rPr>
        <sz val="11"/>
        <rFont val="宋体"/>
        <charset val="134"/>
      </rPr>
      <t>森林资源培育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</si>
  <si>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</si>
  <si>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</si>
  <si>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林业草原防灾减灾</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</si>
  <si>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</si>
  <si>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行政运行（水利）</t>
    </r>
  </si>
  <si>
    <r>
      <rPr>
        <sz val="11"/>
        <rFont val="Times New Roman"/>
        <charset val="134"/>
      </rPr>
      <t xml:space="preserve">    </t>
    </r>
    <r>
      <rPr>
        <sz val="11"/>
        <rFont val="宋体"/>
        <charset val="134"/>
      </rPr>
      <t>一般行政管理事务（水利）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</si>
  <si>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</si>
  <si>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水利工程建设（水利）</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</si>
  <si>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</si>
  <si>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</si>
  <si>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</si>
  <si>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</si>
  <si>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</si>
  <si>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大中型水库移民后期扶持专项支出</t>
    </r>
  </si>
  <si>
    <r>
      <rPr>
        <sz val="11"/>
        <rFont val="Times New Roman"/>
        <charset val="134"/>
      </rPr>
      <t xml:space="preserve">    </t>
    </r>
    <r>
      <rPr>
        <sz val="11"/>
        <rFont val="宋体"/>
        <charset val="134"/>
      </rPr>
      <t>水利建设征地及移民支出</t>
    </r>
  </si>
  <si>
    <r>
      <rPr>
        <sz val="11"/>
        <rFont val="Times New Roman"/>
        <charset val="134"/>
      </rPr>
      <t xml:space="preserve">    </t>
    </r>
    <r>
      <rPr>
        <sz val="11"/>
        <rFont val="宋体"/>
        <charset val="134"/>
      </rPr>
      <t>其他水利支出</t>
    </r>
  </si>
  <si>
    <r>
      <rPr>
        <sz val="11"/>
        <rFont val="Times New Roman"/>
        <charset val="134"/>
      </rPr>
      <t xml:space="preserve">  </t>
    </r>
    <r>
      <rPr>
        <sz val="11"/>
        <rFont val="宋体"/>
        <charset val="134"/>
      </rPr>
      <t>扶贫</t>
    </r>
  </si>
  <si>
    <r>
      <rPr>
        <sz val="11"/>
        <rFont val="Times New Roman"/>
        <charset val="134"/>
      </rPr>
      <t xml:space="preserve">    </t>
    </r>
    <r>
      <rPr>
        <sz val="11"/>
        <rFont val="宋体"/>
        <charset val="134"/>
      </rPr>
      <t>行政运行（扶贫）</t>
    </r>
  </si>
  <si>
    <r>
      <rPr>
        <sz val="11"/>
        <rFont val="Times New Roman"/>
        <charset val="134"/>
      </rPr>
      <t xml:space="preserve">    </t>
    </r>
    <r>
      <rPr>
        <sz val="11"/>
        <rFont val="宋体"/>
        <charset val="134"/>
      </rPr>
      <t>一般行政管理事务（扶贫）</t>
    </r>
  </si>
  <si>
    <r>
      <rPr>
        <sz val="11"/>
        <rFont val="Times New Roman"/>
        <charset val="134"/>
      </rPr>
      <t xml:space="preserve">    </t>
    </r>
    <r>
      <rPr>
        <sz val="11"/>
        <rFont val="宋体"/>
        <charset val="134"/>
      </rPr>
      <t>其他扶贫支出</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</si>
  <si>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</si>
  <si>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其他农村综合改革支出</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</si>
  <si>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</si>
  <si>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创业担保贷款贴息</t>
    </r>
  </si>
  <si>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</si>
  <si>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行政运行（公路水路运输）</t>
    </r>
  </si>
  <si>
    <r>
      <rPr>
        <sz val="11"/>
        <rFont val="Times New Roman"/>
        <charset val="134"/>
      </rPr>
      <t xml:space="preserve">    </t>
    </r>
    <r>
      <rPr>
        <sz val="11"/>
        <rFont val="宋体"/>
        <charset val="134"/>
      </rPr>
      <t>一般行政管理事务（公路水路运输）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</si>
  <si>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</si>
  <si>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公路养护（公路水路运输）</t>
    </r>
  </si>
  <si>
    <r>
      <rPr>
        <sz val="11"/>
        <rFont val="Times New Roman"/>
        <charset val="134"/>
      </rPr>
      <t xml:space="preserve">    </t>
    </r>
    <r>
      <rPr>
        <sz val="11"/>
        <rFont val="宋体"/>
        <charset val="134"/>
      </rPr>
      <t>公路和运输安全</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</si>
  <si>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</si>
  <si>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航道维护</t>
    </r>
  </si>
  <si>
    <r>
      <rPr>
        <sz val="11"/>
        <rFont val="Times New Roman"/>
        <charset val="134"/>
      </rPr>
      <t xml:space="preserve">    </t>
    </r>
    <r>
      <rPr>
        <sz val="11"/>
        <rFont val="宋体"/>
        <charset val="134"/>
      </rPr>
      <t>海事管理</t>
    </r>
  </si>
  <si>
    <r>
      <rPr>
        <sz val="11"/>
        <rFont val="Times New Roman"/>
        <charset val="134"/>
      </rPr>
      <t xml:space="preserve">    </t>
    </r>
    <r>
      <rPr>
        <sz val="11"/>
        <rFont val="宋体"/>
        <charset val="134"/>
      </rPr>
      <t>水路运输管理支出</t>
    </r>
  </si>
  <si>
    <r>
      <rPr>
        <sz val="11"/>
        <rFont val="Times New Roman"/>
        <charset val="134"/>
      </rPr>
      <t xml:space="preserve">    </t>
    </r>
    <r>
      <rPr>
        <sz val="11"/>
        <rFont val="宋体"/>
        <charset val="134"/>
      </rPr>
      <t>其他公路水路运输支出</t>
    </r>
  </si>
  <si>
    <r>
      <rPr>
        <sz val="11"/>
        <rFont val="Times New Roman"/>
        <charset val="134"/>
      </rPr>
      <t xml:space="preserve">  </t>
    </r>
    <r>
      <rPr>
        <sz val="11"/>
        <rFont val="宋体"/>
        <charset val="134"/>
      </rPr>
      <t>成品油价格改革对交通运输的补贴</t>
    </r>
  </si>
  <si>
    <r>
      <rPr>
        <sz val="11"/>
        <rFont val="Times New Roman"/>
        <charset val="134"/>
      </rPr>
      <t xml:space="preserve">    </t>
    </r>
    <r>
      <rPr>
        <sz val="11"/>
        <rFont val="宋体"/>
        <charset val="134"/>
      </rPr>
      <t>对农村道路客运的补贴</t>
    </r>
  </si>
  <si>
    <r>
      <rPr>
        <sz val="11"/>
        <rFont val="Times New Roman"/>
        <charset val="134"/>
      </rPr>
      <t xml:space="preserve">    </t>
    </r>
    <r>
      <rPr>
        <sz val="11"/>
        <rFont val="宋体"/>
        <charset val="134"/>
      </rPr>
      <t>对出租车的补贴</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</si>
  <si>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</si>
  <si>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行业监管（邮政业支出）</t>
    </r>
  </si>
  <si>
    <r>
      <rPr>
        <sz val="11"/>
        <rFont val="Times New Roman"/>
        <charset val="134"/>
      </rPr>
      <t xml:space="preserve">  </t>
    </r>
    <r>
      <rPr>
        <sz val="11"/>
        <rFont val="宋体"/>
        <charset val="134"/>
      </rPr>
      <t>其他交通运输支出</t>
    </r>
  </si>
  <si>
    <r>
      <rPr>
        <sz val="11"/>
        <rFont val="Times New Roman"/>
        <charset val="134"/>
      </rPr>
      <t xml:space="preserve">    </t>
    </r>
    <r>
      <rPr>
        <sz val="11"/>
        <rFont val="宋体"/>
        <charset val="134"/>
      </rPr>
      <t>公共交通运营补助</t>
    </r>
  </si>
  <si>
    <r>
      <rPr>
        <sz val="11"/>
        <rFont val="Times New Roman"/>
        <charset val="134"/>
      </rPr>
      <t xml:space="preserve">    </t>
    </r>
    <r>
      <rPr>
        <sz val="11"/>
        <rFont val="宋体"/>
        <charset val="134"/>
      </rPr>
      <t>其他交通运输支出</t>
    </r>
  </si>
  <si>
    <r>
      <rPr>
        <sz val="11"/>
        <rFont val="Times New Roman"/>
        <charset val="134"/>
      </rPr>
      <t xml:space="preserve">  </t>
    </r>
    <r>
      <rPr>
        <sz val="11"/>
        <rFont val="宋体"/>
        <charset val="134"/>
      </rPr>
      <t>制造业</t>
    </r>
  </si>
  <si>
    <r>
      <rPr>
        <sz val="11"/>
        <rFont val="Times New Roman"/>
        <charset val="134"/>
      </rPr>
      <t xml:space="preserve">    </t>
    </r>
    <r>
      <rPr>
        <sz val="11"/>
        <rFont val="宋体"/>
        <charset val="134"/>
      </rPr>
      <t>其他制造业支出</t>
    </r>
  </si>
  <si>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</si>
  <si>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行政运行（工业和信息产业监管）</t>
    </r>
  </si>
  <si>
    <r>
      <rPr>
        <sz val="11"/>
        <rFont val="Times New Roman"/>
        <charset val="134"/>
      </rPr>
      <t xml:space="preserve">    </t>
    </r>
    <r>
      <rPr>
        <sz val="11"/>
        <rFont val="宋体"/>
        <charset val="134"/>
      </rPr>
      <t>一般行政管理事务（工业和信息产业监管）</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</si>
  <si>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</si>
  <si>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行政运行（国有资产监管）</t>
    </r>
  </si>
  <si>
    <r>
      <rPr>
        <sz val="11"/>
        <rFont val="Times New Roman"/>
        <charset val="134"/>
      </rPr>
      <t xml:space="preserve">    </t>
    </r>
    <r>
      <rPr>
        <sz val="11"/>
        <rFont val="宋体"/>
        <charset val="134"/>
      </rPr>
      <t>一般行政管理事务（国有资产监管）</t>
    </r>
  </si>
  <si>
    <r>
      <rPr>
        <sz val="11"/>
        <rFont val="Times New Roman"/>
        <charset val="134"/>
      </rPr>
      <t xml:space="preserve">    </t>
    </r>
    <r>
      <rPr>
        <sz val="11"/>
        <rFont val="宋体"/>
        <charset val="134"/>
      </rPr>
      <t>其他国有资产监管支出</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</si>
  <si>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</si>
  <si>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中小企业发展专项</t>
    </r>
  </si>
  <si>
    <r>
      <rPr>
        <sz val="11"/>
        <rFont val="Times New Roman"/>
        <charset val="134"/>
      </rPr>
      <t xml:space="preserve">    </t>
    </r>
    <r>
      <rPr>
        <sz val="11"/>
        <rFont val="宋体"/>
        <charset val="134"/>
      </rPr>
      <t>其他支持中小企业发展和管理支出</t>
    </r>
  </si>
  <si>
    <r>
      <rPr>
        <sz val="11"/>
        <rFont val="Times New Roman"/>
        <charset val="134"/>
      </rPr>
      <t xml:space="preserve">  </t>
    </r>
    <r>
      <rPr>
        <sz val="11"/>
        <rFont val="宋体"/>
        <charset val="134"/>
      </rPr>
      <t>其他资源勘探工业信息等支出</t>
    </r>
  </si>
  <si>
    <r>
      <rPr>
        <sz val="11"/>
        <rFont val="Times New Roman"/>
        <charset val="134"/>
      </rPr>
      <t xml:space="preserve">    </t>
    </r>
    <r>
      <rPr>
        <sz val="11"/>
        <rFont val="宋体"/>
        <charset val="134"/>
      </rPr>
      <t>其他资源勘探工业信息等支出</t>
    </r>
  </si>
  <si>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</si>
  <si>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行政运行（商业流通事务）</t>
    </r>
  </si>
  <si>
    <r>
      <rPr>
        <sz val="11"/>
        <rFont val="Times New Roman"/>
        <charset val="134"/>
      </rPr>
      <t xml:space="preserve">    </t>
    </r>
    <r>
      <rPr>
        <sz val="11"/>
        <rFont val="宋体"/>
        <charset val="134"/>
      </rPr>
      <t>其他商业流通事务支出</t>
    </r>
  </si>
  <si>
    <r>
      <rPr>
        <sz val="11"/>
        <rFont val="Times New Roman"/>
        <charset val="134"/>
      </rPr>
      <t xml:space="preserve">  </t>
    </r>
    <r>
      <rPr>
        <sz val="11"/>
        <rFont val="宋体"/>
        <charset val="134"/>
      </rPr>
      <t>涉外发展服务支出</t>
    </r>
  </si>
  <si>
    <r>
      <rPr>
        <sz val="11"/>
        <rFont val="Times New Roman"/>
        <charset val="134"/>
      </rPr>
      <t xml:space="preserve">    </t>
    </r>
    <r>
      <rPr>
        <sz val="11"/>
        <rFont val="宋体"/>
        <charset val="134"/>
      </rPr>
      <t>其他涉外发展服务支出</t>
    </r>
  </si>
  <si>
    <r>
      <rPr>
        <sz val="11"/>
        <rFont val="Times New Roman"/>
        <charset val="134"/>
      </rPr>
      <t xml:space="preserve">  </t>
    </r>
    <r>
      <rPr>
        <sz val="11"/>
        <rFont val="宋体"/>
        <charset val="134"/>
      </rPr>
      <t>其他商业服务业等支出</t>
    </r>
  </si>
  <si>
    <r>
      <rPr>
        <sz val="11"/>
        <rFont val="Times New Roman"/>
        <charset val="134"/>
      </rPr>
      <t xml:space="preserve">    </t>
    </r>
    <r>
      <rPr>
        <sz val="11"/>
        <rFont val="宋体"/>
        <charset val="134"/>
      </rPr>
      <t>其他商业服务业等支出</t>
    </r>
  </si>
  <si>
    <r>
      <rPr>
        <sz val="11"/>
        <rFont val="Times New Roman"/>
        <charset val="134"/>
      </rPr>
      <t xml:space="preserve">  </t>
    </r>
    <r>
      <rPr>
        <sz val="11"/>
        <rFont val="宋体"/>
        <charset val="134"/>
      </rPr>
      <t>一般公共服务（援助其他地区支出）</t>
    </r>
  </si>
  <si>
    <r>
      <rPr>
        <sz val="11"/>
        <rFont val="Times New Roman"/>
        <charset val="134"/>
      </rPr>
      <t xml:space="preserve">    </t>
    </r>
    <r>
      <rPr>
        <sz val="11"/>
        <rFont val="宋体"/>
        <charset val="134"/>
      </rPr>
      <t>一般公共服务（援助其他地区支出）</t>
    </r>
  </si>
  <si>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</si>
  <si>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行政运行（国土资源事务）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</si>
  <si>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</si>
  <si>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自然资源利用与保护</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</si>
  <si>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</si>
  <si>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自然资源调查与确权登记</t>
    </r>
  </si>
  <si>
    <r>
      <rPr>
        <sz val="11"/>
        <rFont val="Times New Roman"/>
        <charset val="134"/>
      </rPr>
      <t xml:space="preserve">    </t>
    </r>
    <r>
      <rPr>
        <sz val="11"/>
        <rFont val="宋体"/>
        <charset val="134"/>
      </rPr>
      <t>事业运行（国土资源事务）</t>
    </r>
  </si>
  <si>
    <r>
      <rPr>
        <sz val="11"/>
        <rFont val="Times New Roman"/>
        <charset val="134"/>
      </rPr>
      <t xml:space="preserve">    </t>
    </r>
    <r>
      <rPr>
        <sz val="11"/>
        <rFont val="宋体"/>
        <charset val="134"/>
      </rPr>
      <t>其他自然资源事务支出</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</si>
  <si>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</si>
  <si>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气象装备保障维护</t>
    </r>
  </si>
  <si>
    <r>
      <rPr>
        <sz val="11"/>
        <rFont val="Times New Roman"/>
        <charset val="134"/>
      </rPr>
      <t xml:space="preserve">    </t>
    </r>
    <r>
      <rPr>
        <sz val="11"/>
        <rFont val="宋体"/>
        <charset val="134"/>
      </rPr>
      <t>其他气象事务支出</t>
    </r>
  </si>
  <si>
    <r>
      <rPr>
        <sz val="11"/>
        <rFont val="Times New Roman"/>
        <charset val="134"/>
      </rPr>
      <t xml:space="preserve">  </t>
    </r>
    <r>
      <rPr>
        <sz val="11"/>
        <rFont val="宋体"/>
        <charset val="134"/>
      </rPr>
      <t>其他自然资源海洋气象等支出</t>
    </r>
  </si>
  <si>
    <r>
      <rPr>
        <sz val="11"/>
        <rFont val="Times New Roman"/>
        <charset val="134"/>
      </rPr>
      <t xml:space="preserve">    </t>
    </r>
    <r>
      <rPr>
        <sz val="11"/>
        <rFont val="宋体"/>
        <charset val="134"/>
      </rPr>
      <t>其他自然资源海洋气象等支出</t>
    </r>
  </si>
  <si>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</si>
  <si>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公共租赁住房</t>
    </r>
  </si>
  <si>
    <r>
      <rPr>
        <sz val="11"/>
        <rFont val="Times New Roman"/>
        <charset val="134"/>
      </rPr>
      <t xml:space="preserve">    </t>
    </r>
    <r>
      <rPr>
        <sz val="11"/>
        <rFont val="宋体"/>
        <charset val="134"/>
      </rPr>
      <t>老旧小区改造</t>
    </r>
  </si>
  <si>
    <r>
      <rPr>
        <sz val="11"/>
        <rFont val="Times New Roman"/>
        <charset val="134"/>
      </rPr>
      <t xml:space="preserve">    </t>
    </r>
    <r>
      <rPr>
        <sz val="11"/>
        <rFont val="宋体"/>
        <charset val="134"/>
      </rPr>
      <t>其他保障性安居工程支出</t>
    </r>
  </si>
  <si>
    <r>
      <rPr>
        <sz val="11"/>
        <rFont val="Times New Roman"/>
        <charset val="134"/>
      </rPr>
      <t xml:space="preserve">  </t>
    </r>
    <r>
      <rPr>
        <sz val="11"/>
        <rFont val="宋体"/>
        <charset val="134"/>
      </rPr>
      <t>住房改革支出</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</si>
  <si>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</si>
  <si>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</si>
  <si>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城乡社区住宅</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</si>
  <si>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</si>
  <si>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其他城乡社区住宅支出</t>
    </r>
  </si>
  <si>
    <r>
      <rPr>
        <sz val="11"/>
        <rFont val="Times New Roman"/>
        <charset val="134"/>
      </rPr>
      <t xml:space="preserve">  </t>
    </r>
    <r>
      <rPr>
        <sz val="11"/>
        <rFont val="宋体"/>
        <charset val="134"/>
      </rPr>
      <t>粮油物资事务</t>
    </r>
  </si>
  <si>
    <r>
      <rPr>
        <sz val="11"/>
        <rFont val="Times New Roman"/>
        <charset val="134"/>
      </rPr>
      <t xml:space="preserve">    </t>
    </r>
    <r>
      <rPr>
        <sz val="11"/>
        <rFont val="宋体"/>
        <charset val="134"/>
      </rPr>
      <t>一般行政管理事务（粮油事务）</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</si>
  <si>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</si>
  <si>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事业运行（粮油事务）</t>
    </r>
  </si>
  <si>
    <r>
      <rPr>
        <sz val="11"/>
        <rFont val="Times New Roman"/>
        <charset val="134"/>
      </rPr>
      <t xml:space="preserve">    </t>
    </r>
    <r>
      <rPr>
        <sz val="11"/>
        <rFont val="宋体"/>
        <charset val="134"/>
      </rPr>
      <t>其他粮油物资事务支出</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</si>
  <si>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</si>
  <si>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储备粮油补贴</t>
    </r>
  </si>
  <si>
    <r>
      <rPr>
        <sz val="11"/>
        <rFont val="Times New Roman"/>
        <charset val="134"/>
      </rPr>
      <t xml:space="preserve">    </t>
    </r>
    <r>
      <rPr>
        <sz val="11"/>
        <rFont val="宋体"/>
        <charset val="134"/>
      </rPr>
      <t>储备粮（油）库建设</t>
    </r>
  </si>
  <si>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</si>
  <si>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</si>
  <si>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</si>
  <si>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应急管理</t>
    </r>
  </si>
  <si>
    <r>
      <rPr>
        <sz val="11"/>
        <rFont val="Times New Roman"/>
        <charset val="134"/>
      </rPr>
      <t xml:space="preserve">    </t>
    </r>
    <r>
      <rPr>
        <sz val="11"/>
        <rFont val="宋体"/>
        <charset val="134"/>
      </rPr>
      <t>其他应急管理支出</t>
    </r>
  </si>
  <si>
    <r>
      <rPr>
        <sz val="11"/>
        <rFont val="Times New Roman"/>
        <charset val="134"/>
      </rPr>
      <t xml:space="preserve">  </t>
    </r>
    <r>
      <rPr>
        <sz val="11"/>
        <rFont val="宋体"/>
        <charset val="134"/>
      </rPr>
      <t>消防事务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</si>
  <si>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</si>
  <si>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其他消防事务支出</t>
    </r>
  </si>
  <si>
    <r>
      <rPr>
        <sz val="11"/>
        <rFont val="Times New Roman"/>
        <charset val="134"/>
      </rPr>
      <t xml:space="preserve">  </t>
    </r>
    <r>
      <rPr>
        <sz val="11"/>
        <rFont val="宋体"/>
        <charset val="134"/>
      </rPr>
      <t>森林消防事务</t>
    </r>
  </si>
  <si>
    <r>
      <rPr>
        <sz val="11"/>
        <rFont val="Times New Roman"/>
        <charset val="134"/>
      </rPr>
      <t xml:space="preserve">    </t>
    </r>
    <r>
      <rPr>
        <sz val="11"/>
        <rFont val="宋体"/>
        <charset val="134"/>
      </rPr>
      <t>其他森林消防事务支出</t>
    </r>
  </si>
  <si>
    <r>
      <rPr>
        <sz val="11"/>
        <rFont val="Times New Roman"/>
        <charset val="134"/>
      </rPr>
      <t xml:space="preserve">  </t>
    </r>
    <r>
      <rPr>
        <sz val="11"/>
        <rFont val="宋体"/>
        <charset val="134"/>
      </rPr>
      <t>自然灾害防治</t>
    </r>
  </si>
  <si>
    <r>
      <rPr>
        <sz val="11"/>
        <rFont val="Times New Roman"/>
        <charset val="134"/>
      </rPr>
      <t xml:space="preserve">    </t>
    </r>
    <r>
      <rPr>
        <sz val="11"/>
        <rFont val="宋体"/>
        <charset val="134"/>
      </rPr>
      <t>地质灾害防治</t>
    </r>
  </si>
  <si>
    <r>
      <rPr>
        <sz val="11"/>
        <rFont val="Times New Roman"/>
        <charset val="134"/>
      </rPr>
      <t xml:space="preserve">    </t>
    </r>
    <r>
      <rPr>
        <sz val="11"/>
        <rFont val="宋体"/>
        <charset val="134"/>
      </rPr>
      <t>森林草原防灾减灾</t>
    </r>
  </si>
  <si>
    <t>预备费</t>
  </si>
  <si>
    <r>
      <rPr>
        <sz val="11"/>
        <rFont val="Times New Roman"/>
        <charset val="134"/>
      </rPr>
      <t xml:space="preserve">  </t>
    </r>
    <r>
      <rPr>
        <sz val="11"/>
        <rFont val="宋体"/>
        <charset val="134"/>
      </rPr>
      <t>预备费</t>
    </r>
  </si>
  <si>
    <r>
      <rPr>
        <sz val="11"/>
        <rFont val="Times New Roman"/>
        <charset val="134"/>
      </rPr>
      <t xml:space="preserve">    </t>
    </r>
    <r>
      <rPr>
        <sz val="11"/>
        <rFont val="宋体"/>
        <charset val="134"/>
      </rPr>
      <t>预备费</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</si>
  <si>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</si>
  <si>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</si>
  <si>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</si>
  <si>
    <r>
      <rPr>
        <sz val="11"/>
        <rFont val="Times New Roman"/>
        <charset val="134"/>
      </rPr>
      <t xml:space="preserve">    </t>
    </r>
    <r>
      <rPr>
        <sz val="11"/>
        <rFont val="宋体"/>
        <charset val="134"/>
      </rPr>
      <t>其他支出</t>
    </r>
  </si>
  <si>
    <r>
      <rPr>
        <sz val="11"/>
        <rFont val="Times New Roman"/>
        <charset val="134"/>
      </rPr>
      <t xml:space="preserve">  </t>
    </r>
    <r>
      <rPr>
        <sz val="11"/>
        <rFont val="宋体"/>
        <charset val="134"/>
      </rPr>
      <t>地方政府一般债务付息支出</t>
    </r>
  </si>
  <si>
    <r>
      <rPr>
        <sz val="11"/>
        <rFont val="Times New Roman"/>
        <charset val="134"/>
      </rPr>
      <t xml:space="preserve">    </t>
    </r>
    <r>
      <rPr>
        <sz val="11"/>
        <rFont val="宋体"/>
        <charset val="134"/>
      </rPr>
      <t>地方政府一般债券付息支出</t>
    </r>
  </si>
  <si>
    <r>
      <rPr>
        <sz val="11"/>
        <rFont val="Times New Roman"/>
        <charset val="134"/>
      </rPr>
      <t xml:space="preserve">  </t>
    </r>
    <r>
      <rPr>
        <sz val="11"/>
        <rFont val="宋体"/>
        <charset val="134"/>
      </rPr>
      <t>地方政府一般债务发行费用支出</t>
    </r>
  </si>
  <si>
    <r>
      <rPr>
        <sz val="11"/>
        <rFont val="Times New Roman"/>
        <charset val="134"/>
      </rPr>
      <t xml:space="preserve">    </t>
    </r>
    <r>
      <rPr>
        <sz val="11"/>
        <rFont val="宋体"/>
        <charset val="134"/>
      </rPr>
      <t>地方政府一般债务发行费用支出</t>
    </r>
  </si>
  <si>
    <r>
      <rPr>
        <sz val="11"/>
        <rFont val="Times New Roman"/>
        <charset val="134"/>
      </rPr>
      <t xml:space="preserve">  </t>
    </r>
    <r>
      <rPr>
        <sz val="11"/>
        <rFont val="宋体"/>
        <charset val="134"/>
      </rPr>
      <t>一般性转移支付</t>
    </r>
  </si>
  <si>
    <r>
      <rPr>
        <sz val="11"/>
        <rFont val="Times New Roman"/>
        <charset val="134"/>
      </rPr>
      <t xml:space="preserve">    </t>
    </r>
    <r>
      <rPr>
        <sz val="11"/>
        <rFont val="宋体"/>
        <charset val="134"/>
      </rPr>
      <t>固定数额补助支出</t>
    </r>
  </si>
  <si>
    <r>
      <rPr>
        <sz val="11"/>
        <rFont val="Times New Roman"/>
        <charset val="134"/>
      </rPr>
      <t xml:space="preserve">    </t>
    </r>
    <r>
      <rPr>
        <sz val="11"/>
        <rFont val="宋体"/>
        <charset val="134"/>
      </rPr>
      <t>一般公共预算年终结余</t>
    </r>
  </si>
  <si>
    <r>
      <rPr>
        <sz val="12"/>
        <rFont val="黑体"/>
        <charset val="134"/>
      </rPr>
      <t>附表</t>
    </r>
    <r>
      <rPr>
        <sz val="12"/>
        <rFont val="Times New Roman"/>
        <charset val="134"/>
      </rPr>
      <t>24</t>
    </r>
  </si>
  <si>
    <r>
      <rPr>
        <sz val="20"/>
        <rFont val="方正大标宋简体"/>
        <charset val="134"/>
      </rPr>
      <t>市本级</t>
    </r>
    <r>
      <rPr>
        <sz val="20"/>
        <rFont val="Times New Roman"/>
        <charset val="134"/>
      </rPr>
      <t>2021</t>
    </r>
    <r>
      <rPr>
        <sz val="20"/>
        <rFont val="方正大标宋简体"/>
        <charset val="134"/>
      </rPr>
      <t>年一般公共预算税收返还和转移支付表</t>
    </r>
  </si>
  <si>
    <r>
      <rPr>
        <sz val="12"/>
        <rFont val="黑体"/>
        <charset val="134"/>
      </rPr>
      <t>附表</t>
    </r>
    <r>
      <rPr>
        <sz val="12"/>
        <rFont val="Times New Roman"/>
        <charset val="134"/>
      </rPr>
      <t>25</t>
    </r>
  </si>
  <si>
    <r>
      <rPr>
        <sz val="20"/>
        <rFont val="方正大标宋简体"/>
        <charset val="134"/>
      </rPr>
      <t>市本级</t>
    </r>
    <r>
      <rPr>
        <sz val="20"/>
        <rFont val="Times New Roman"/>
        <charset val="134"/>
      </rPr>
      <t>2021</t>
    </r>
    <r>
      <rPr>
        <sz val="20"/>
        <rFont val="方正大标宋简体"/>
        <charset val="134"/>
      </rPr>
      <t>年一般公共预算支出政府经济分类情况表</t>
    </r>
  </si>
  <si>
    <r>
      <rPr>
        <sz val="10"/>
        <rFont val="宋体"/>
        <charset val="134"/>
      </rPr>
      <t>单位</t>
    </r>
    <r>
      <rPr>
        <sz val="10"/>
        <rFont val="Times New Roman"/>
        <charset val="134"/>
      </rPr>
      <t>:</t>
    </r>
    <r>
      <rPr>
        <sz val="10"/>
        <rFont val="宋体"/>
        <charset val="134"/>
      </rPr>
      <t>万元</t>
    </r>
  </si>
  <si>
    <r>
      <rPr>
        <sz val="10"/>
        <rFont val="黑体"/>
        <charset val="134"/>
      </rPr>
      <t>功能科目类名称</t>
    </r>
  </si>
  <si>
    <r>
      <rPr>
        <sz val="10"/>
        <rFont val="黑体"/>
        <charset val="134"/>
      </rPr>
      <t>总计</t>
    </r>
  </si>
  <si>
    <r>
      <rPr>
        <sz val="10"/>
        <rFont val="黑体"/>
        <charset val="134"/>
      </rPr>
      <t>机关工资福利支出</t>
    </r>
  </si>
  <si>
    <r>
      <rPr>
        <sz val="10"/>
        <rFont val="黑体"/>
        <charset val="134"/>
      </rPr>
      <t>机关商品和服务支出</t>
    </r>
  </si>
  <si>
    <r>
      <rPr>
        <sz val="10"/>
        <rFont val="黑体"/>
        <charset val="134"/>
      </rPr>
      <t>机关资本性支出（一）</t>
    </r>
  </si>
  <si>
    <r>
      <rPr>
        <sz val="10"/>
        <rFont val="黑体"/>
        <charset val="134"/>
      </rPr>
      <t>机关资本性支出（二）</t>
    </r>
  </si>
  <si>
    <r>
      <rPr>
        <sz val="10"/>
        <rFont val="黑体"/>
        <charset val="134"/>
      </rPr>
      <t>对事业单位经常性补助</t>
    </r>
  </si>
  <si>
    <r>
      <rPr>
        <sz val="10"/>
        <rFont val="黑体"/>
        <charset val="134"/>
      </rPr>
      <t>对事业单位资本性补助</t>
    </r>
  </si>
  <si>
    <r>
      <rPr>
        <sz val="10"/>
        <rFont val="黑体"/>
        <charset val="134"/>
      </rPr>
      <t>对企业补助</t>
    </r>
  </si>
  <si>
    <r>
      <rPr>
        <sz val="10"/>
        <rFont val="黑体"/>
        <charset val="134"/>
      </rPr>
      <t>对企业资本性支出</t>
    </r>
  </si>
  <si>
    <r>
      <rPr>
        <sz val="10"/>
        <rFont val="黑体"/>
        <charset val="134"/>
      </rPr>
      <t>对个人和家庭的补助</t>
    </r>
  </si>
  <si>
    <r>
      <rPr>
        <sz val="10"/>
        <rFont val="黑体"/>
        <charset val="134"/>
      </rPr>
      <t>对社会保障基金补助</t>
    </r>
  </si>
  <si>
    <r>
      <rPr>
        <sz val="10"/>
        <rFont val="黑体"/>
        <charset val="134"/>
      </rPr>
      <t>债务利息及费用支出</t>
    </r>
  </si>
  <si>
    <r>
      <rPr>
        <sz val="10"/>
        <rFont val="黑体"/>
        <charset val="134"/>
      </rPr>
      <t>债务还本支出</t>
    </r>
  </si>
  <si>
    <r>
      <rPr>
        <sz val="10"/>
        <rFont val="黑体"/>
        <charset val="134"/>
      </rPr>
      <t>转移性</t>
    </r>
    <r>
      <rPr>
        <sz val="10"/>
        <rFont val="Times New Roman"/>
        <charset val="134"/>
      </rPr>
      <t xml:space="preserve">
</t>
    </r>
    <r>
      <rPr>
        <sz val="10"/>
        <rFont val="黑体"/>
        <charset val="134"/>
      </rPr>
      <t>支出</t>
    </r>
  </si>
  <si>
    <r>
      <rPr>
        <sz val="10"/>
        <rFont val="黑体"/>
        <charset val="134"/>
      </rPr>
      <t>预备费及预留</t>
    </r>
  </si>
  <si>
    <r>
      <rPr>
        <sz val="10"/>
        <rFont val="黑体"/>
        <charset val="134"/>
      </rPr>
      <t>其他支出</t>
    </r>
  </si>
  <si>
    <r>
      <rPr>
        <sz val="12"/>
        <rFont val="黑体"/>
        <charset val="134"/>
      </rPr>
      <t>附表</t>
    </r>
    <r>
      <rPr>
        <sz val="12"/>
        <rFont val="Times New Roman"/>
        <charset val="134"/>
      </rPr>
      <t>26</t>
    </r>
  </si>
  <si>
    <r>
      <rPr>
        <sz val="20"/>
        <rFont val="方正大标宋简体"/>
        <charset val="134"/>
      </rPr>
      <t>市本级</t>
    </r>
    <r>
      <rPr>
        <sz val="20"/>
        <rFont val="Times New Roman"/>
        <charset val="134"/>
      </rPr>
      <t>2021</t>
    </r>
    <r>
      <rPr>
        <sz val="20"/>
        <rFont val="方正大标宋简体"/>
        <charset val="134"/>
      </rPr>
      <t>年一般公共预算基本支出表</t>
    </r>
  </si>
  <si>
    <t>市本级2021年一般公共预算基本支出表</t>
  </si>
  <si>
    <r>
      <rPr>
        <sz val="11"/>
        <rFont val="黑体"/>
        <charset val="134"/>
      </rPr>
      <t>支出经济分类</t>
    </r>
  </si>
  <si>
    <t>2021年预算数</t>
  </si>
  <si>
    <t>政府支出经济分类</t>
  </si>
  <si>
    <r>
      <rPr>
        <sz val="11"/>
        <rFont val="黑体"/>
        <charset val="134"/>
      </rPr>
      <t>合计</t>
    </r>
  </si>
  <si>
    <r>
      <rPr>
        <sz val="11"/>
        <rFont val="黑体"/>
        <charset val="134"/>
      </rPr>
      <t>人员支出</t>
    </r>
  </si>
  <si>
    <r>
      <rPr>
        <sz val="11"/>
        <rFont val="黑体"/>
        <charset val="134"/>
      </rPr>
      <t>公用支出</t>
    </r>
  </si>
  <si>
    <t>预算支出</t>
  </si>
  <si>
    <t>工资福利支出</t>
  </si>
  <si>
    <t>机关工资福利支出</t>
  </si>
  <si>
    <r>
      <rPr>
        <sz val="11"/>
        <rFont val="Times New Roman"/>
        <charset val="134"/>
      </rPr>
      <t xml:space="preserve">  </t>
    </r>
    <r>
      <rPr>
        <sz val="11"/>
        <rFont val="宋体"/>
        <charset val="134"/>
      </rPr>
      <t>基本工资</t>
    </r>
  </si>
  <si>
    <t>工资奖金津补贴</t>
  </si>
  <si>
    <r>
      <rPr>
        <sz val="11"/>
        <rFont val="Times New Roman"/>
        <charset val="134"/>
      </rPr>
      <t xml:space="preserve">  </t>
    </r>
    <r>
      <rPr>
        <sz val="11"/>
        <rFont val="宋体"/>
        <charset val="134"/>
      </rPr>
      <t>津贴补贴</t>
    </r>
  </si>
  <si>
    <t>社会保障缴费</t>
  </si>
  <si>
    <r>
      <rPr>
        <sz val="11"/>
        <rFont val="Times New Roman"/>
        <charset val="134"/>
      </rPr>
      <t xml:space="preserve">  </t>
    </r>
    <r>
      <rPr>
        <sz val="11"/>
        <rFont val="宋体"/>
        <charset val="134"/>
      </rPr>
      <t>奖金（</t>
    </r>
    <r>
      <rPr>
        <sz val="11"/>
        <rFont val="Times New Roman"/>
        <charset val="134"/>
      </rPr>
      <t>13</t>
    </r>
    <r>
      <rPr>
        <sz val="11"/>
        <rFont val="宋体"/>
        <charset val="134"/>
      </rPr>
      <t>个月）</t>
    </r>
  </si>
  <si>
    <t>住房公积金</t>
  </si>
  <si>
    <r>
      <rPr>
        <sz val="11"/>
        <rFont val="Times New Roman"/>
        <charset val="134"/>
      </rPr>
      <t xml:space="preserve">  </t>
    </r>
    <r>
      <rPr>
        <sz val="11"/>
        <rFont val="宋体"/>
        <charset val="134"/>
      </rPr>
      <t>绩效工资</t>
    </r>
  </si>
  <si>
    <t xml:space="preserve">  其他工资福利支出</t>
  </si>
  <si>
    <r>
      <rPr>
        <sz val="11"/>
        <rFont val="Times New Roman"/>
        <charset val="134"/>
      </rPr>
      <t xml:space="preserve">  </t>
    </r>
    <r>
      <rPr>
        <sz val="11"/>
        <rFont val="宋体"/>
        <charset val="134"/>
      </rPr>
      <t>机关事业单位基本养老保险缴费</t>
    </r>
  </si>
  <si>
    <t>机关商品和服务支出</t>
  </si>
  <si>
    <r>
      <rPr>
        <sz val="11"/>
        <rFont val="Times New Roman"/>
        <charset val="134"/>
      </rPr>
      <t xml:space="preserve">  </t>
    </r>
    <r>
      <rPr>
        <sz val="11"/>
        <rFont val="宋体"/>
        <charset val="134"/>
      </rPr>
      <t>职业年金缴费</t>
    </r>
  </si>
  <si>
    <t>办公经费</t>
  </si>
  <si>
    <r>
      <rPr>
        <sz val="11"/>
        <rFont val="Times New Roman"/>
        <charset val="134"/>
      </rPr>
      <t xml:space="preserve">  </t>
    </r>
    <r>
      <rPr>
        <sz val="11"/>
        <rFont val="宋体"/>
        <charset val="134"/>
      </rPr>
      <t>公务员医疗补助缴费</t>
    </r>
  </si>
  <si>
    <t xml:space="preserve">  会议费</t>
  </si>
  <si>
    <r>
      <rPr>
        <sz val="11"/>
        <rFont val="Times New Roman"/>
        <charset val="134"/>
      </rPr>
      <t xml:space="preserve">  </t>
    </r>
    <r>
      <rPr>
        <sz val="11"/>
        <rFont val="宋体"/>
        <charset val="134"/>
      </rPr>
      <t>其他社会保障缴费</t>
    </r>
  </si>
  <si>
    <t>培训费</t>
  </si>
  <si>
    <r>
      <rPr>
        <sz val="11"/>
        <rFont val="Times New Roman"/>
        <charset val="134"/>
      </rPr>
      <t xml:space="preserve">  </t>
    </r>
    <r>
      <rPr>
        <sz val="11"/>
        <rFont val="宋体"/>
        <charset val="134"/>
      </rPr>
      <t>住房公积金</t>
    </r>
  </si>
  <si>
    <t>专用材料购置费</t>
  </si>
  <si>
    <r>
      <rPr>
        <sz val="11"/>
        <rFont val="Times New Roman"/>
        <charset val="134"/>
      </rPr>
      <t xml:space="preserve">  </t>
    </r>
    <r>
      <rPr>
        <sz val="11"/>
        <rFont val="宋体"/>
        <charset val="134"/>
      </rPr>
      <t>其他工资福利支出</t>
    </r>
  </si>
  <si>
    <t>委托业务费</t>
  </si>
  <si>
    <t>商品和服务支出</t>
  </si>
  <si>
    <t xml:space="preserve">  公务接待费</t>
  </si>
  <si>
    <r>
      <rPr>
        <sz val="11"/>
        <rFont val="Times New Roman"/>
        <charset val="134"/>
      </rPr>
      <t xml:space="preserve">  </t>
    </r>
    <r>
      <rPr>
        <sz val="11"/>
        <rFont val="宋体"/>
        <charset val="134"/>
      </rPr>
      <t>办公费</t>
    </r>
  </si>
  <si>
    <r>
      <rPr>
        <sz val="11"/>
        <rFont val="Times New Roman"/>
        <charset val="134"/>
      </rPr>
      <t xml:space="preserve">  </t>
    </r>
    <r>
      <rPr>
        <sz val="11"/>
        <rFont val="宋体"/>
        <charset val="134"/>
      </rPr>
      <t>因公出国（境）费用</t>
    </r>
  </si>
  <si>
    <r>
      <rPr>
        <sz val="11"/>
        <rFont val="Times New Roman"/>
        <charset val="134"/>
      </rPr>
      <t xml:space="preserve">  </t>
    </r>
    <r>
      <rPr>
        <sz val="11"/>
        <rFont val="宋体"/>
        <charset val="134"/>
      </rPr>
      <t>印刷费</t>
    </r>
  </si>
  <si>
    <t>公务用车运行维护费</t>
  </si>
  <si>
    <r>
      <rPr>
        <sz val="11"/>
        <rFont val="Times New Roman"/>
        <charset val="134"/>
      </rPr>
      <t xml:space="preserve">  </t>
    </r>
    <r>
      <rPr>
        <sz val="11"/>
        <rFont val="宋体"/>
        <charset val="134"/>
      </rPr>
      <t>咨询费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</si>
  <si>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</si>
  <si>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水费</t>
    </r>
  </si>
  <si>
    <t>其他商品和服务支出</t>
  </si>
  <si>
    <r>
      <rPr>
        <sz val="11"/>
        <rFont val="Times New Roman"/>
        <charset val="134"/>
      </rPr>
      <t xml:space="preserve">  </t>
    </r>
    <r>
      <rPr>
        <sz val="11"/>
        <rFont val="宋体"/>
        <charset val="134"/>
      </rPr>
      <t>电费</t>
    </r>
  </si>
  <si>
    <t>对事业单位经常性补助</t>
  </si>
  <si>
    <r>
      <rPr>
        <sz val="11"/>
        <rFont val="Times New Roman"/>
        <charset val="134"/>
      </rPr>
      <t xml:space="preserve">  </t>
    </r>
    <r>
      <rPr>
        <sz val="11"/>
        <rFont val="宋体"/>
        <charset val="134"/>
      </rPr>
      <t>邮电费</t>
    </r>
  </si>
  <si>
    <r>
      <rPr>
        <sz val="11"/>
        <rFont val="Times New Roman"/>
        <charset val="134"/>
      </rPr>
      <t xml:space="preserve">  </t>
    </r>
    <r>
      <rPr>
        <sz val="11"/>
        <rFont val="宋体"/>
        <charset val="134"/>
      </rPr>
      <t>取暖费</t>
    </r>
  </si>
  <si>
    <r>
      <rPr>
        <sz val="11"/>
        <rFont val="Times New Roman"/>
        <charset val="134"/>
      </rPr>
      <t xml:space="preserve">  </t>
    </r>
    <r>
      <rPr>
        <sz val="11"/>
        <rFont val="宋体"/>
        <charset val="134"/>
      </rPr>
      <t>物业管理费</t>
    </r>
  </si>
  <si>
    <t>其他对事业单位补助</t>
  </si>
  <si>
    <r>
      <rPr>
        <sz val="11"/>
        <rFont val="Times New Roman"/>
        <charset val="134"/>
      </rPr>
      <t xml:space="preserve">  </t>
    </r>
    <r>
      <rPr>
        <sz val="11"/>
        <rFont val="宋体"/>
        <charset val="134"/>
      </rPr>
      <t>差旅费</t>
    </r>
  </si>
  <si>
    <t>对个人和家庭的补助</t>
  </si>
  <si>
    <t>社会福利和救助</t>
  </si>
  <si>
    <t>助学金</t>
  </si>
  <si>
    <r>
      <rPr>
        <sz val="11"/>
        <rFont val="Times New Roman"/>
        <charset val="134"/>
      </rPr>
      <t xml:space="preserve">  </t>
    </r>
    <r>
      <rPr>
        <sz val="11"/>
        <rFont val="宋体"/>
        <charset val="134"/>
      </rPr>
      <t>租赁费</t>
    </r>
  </si>
  <si>
    <t>离退休费</t>
  </si>
  <si>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</si>
  <si>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</si>
  <si>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</si>
  <si>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劳务费</t>
    </r>
  </si>
  <si>
    <r>
      <rPr>
        <sz val="11"/>
        <rFont val="Times New Roman"/>
        <charset val="134"/>
      </rPr>
      <t xml:space="preserve">  </t>
    </r>
    <r>
      <rPr>
        <sz val="11"/>
        <rFont val="宋体"/>
        <charset val="134"/>
      </rPr>
      <t>工会经费</t>
    </r>
  </si>
  <si>
    <r>
      <rPr>
        <sz val="11"/>
        <rFont val="Times New Roman"/>
        <charset val="134"/>
      </rPr>
      <t xml:space="preserve">  </t>
    </r>
    <r>
      <rPr>
        <sz val="11"/>
        <rFont val="宋体"/>
        <charset val="134"/>
      </rPr>
      <t>福利费</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</si>
  <si>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</si>
  <si>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公务交通补贴</t>
    </r>
  </si>
  <si>
    <r>
      <rPr>
        <sz val="11"/>
        <rFont val="Times New Roman"/>
        <charset val="134"/>
      </rPr>
      <t xml:space="preserve">  </t>
    </r>
    <r>
      <rPr>
        <sz val="11"/>
        <rFont val="宋体"/>
        <charset val="134"/>
      </rPr>
      <t>税金及附加费用</t>
    </r>
  </si>
  <si>
    <r>
      <rPr>
        <sz val="11"/>
        <rFont val="Times New Roman"/>
        <charset val="134"/>
      </rPr>
      <t xml:space="preserve">  </t>
    </r>
    <r>
      <rPr>
        <sz val="11"/>
        <rFont val="宋体"/>
        <charset val="134"/>
      </rPr>
      <t>其他商品和服务支出</t>
    </r>
  </si>
  <si>
    <r>
      <rPr>
        <sz val="11"/>
        <rFont val="Times New Roman"/>
        <charset val="134"/>
      </rPr>
      <t xml:space="preserve">  </t>
    </r>
    <r>
      <rPr>
        <sz val="11"/>
        <rFont val="宋体"/>
        <charset val="134"/>
      </rPr>
      <t>离休费</t>
    </r>
  </si>
  <si>
    <r>
      <rPr>
        <sz val="11"/>
        <rFont val="Times New Roman"/>
        <charset val="134"/>
      </rPr>
      <t xml:space="preserve">  </t>
    </r>
    <r>
      <rPr>
        <sz val="11"/>
        <rFont val="宋体"/>
        <charset val="134"/>
      </rPr>
      <t>退休费</t>
    </r>
  </si>
  <si>
    <r>
      <rPr>
        <sz val="11"/>
        <rFont val="Times New Roman"/>
        <charset val="134"/>
      </rPr>
      <t xml:space="preserve">  </t>
    </r>
    <r>
      <rPr>
        <sz val="11"/>
        <rFont val="宋体"/>
        <charset val="134"/>
      </rPr>
      <t>抚恤金</t>
    </r>
  </si>
  <si>
    <r>
      <rPr>
        <sz val="11"/>
        <rFont val="Times New Roman"/>
        <charset val="134"/>
      </rPr>
      <t xml:space="preserve">  </t>
    </r>
    <r>
      <rPr>
        <sz val="11"/>
        <rFont val="宋体"/>
        <charset val="134"/>
      </rPr>
      <t>医疗费补助</t>
    </r>
  </si>
  <si>
    <r>
      <rPr>
        <sz val="12"/>
        <rFont val="黑体"/>
        <charset val="134"/>
      </rPr>
      <t>附表</t>
    </r>
    <r>
      <rPr>
        <sz val="12"/>
        <rFont val="Times New Roman"/>
        <charset val="134"/>
      </rPr>
      <t>27</t>
    </r>
  </si>
  <si>
    <t>一般公共预算“三公”经费表</t>
  </si>
  <si>
    <t>填报单位：随州市本级</t>
  </si>
  <si>
    <t>三公总计</t>
  </si>
  <si>
    <t>公务接待费</t>
  </si>
  <si>
    <t>因公出国（境）费</t>
  </si>
  <si>
    <t>公务用车</t>
  </si>
  <si>
    <t>运行维护费</t>
  </si>
  <si>
    <t>购置费</t>
  </si>
  <si>
    <t>附表28</t>
  </si>
  <si>
    <r>
      <rPr>
        <sz val="20"/>
        <rFont val="方正书宋_GBK"/>
        <charset val="134"/>
      </rPr>
      <t>市本级</t>
    </r>
    <r>
      <rPr>
        <sz val="20"/>
        <rFont val="Times New Roman"/>
        <charset val="134"/>
      </rPr>
      <t>2021</t>
    </r>
    <r>
      <rPr>
        <sz val="20"/>
        <rFont val="方正书宋_GBK"/>
        <charset val="134"/>
      </rPr>
      <t>年一般公共预算对下专项转移支付情况表</t>
    </r>
  </si>
  <si>
    <t>对下专项</t>
  </si>
  <si>
    <t>小  计</t>
  </si>
  <si>
    <t>分地区情况</t>
  </si>
  <si>
    <t>高新区</t>
  </si>
  <si>
    <t>大洪山</t>
  </si>
  <si>
    <r>
      <rPr>
        <sz val="10"/>
        <rFont val="宋体"/>
        <charset val="134"/>
      </rPr>
      <t>推进精准扶贫精准脱贫</t>
    </r>
  </si>
  <si>
    <r>
      <rPr>
        <sz val="10"/>
        <rFont val="宋体"/>
        <charset val="134"/>
      </rPr>
      <t>网格化管理</t>
    </r>
  </si>
  <si>
    <r>
      <rPr>
        <sz val="10"/>
        <rFont val="宋体"/>
        <charset val="134"/>
      </rPr>
      <t>城区主街道环卫市场化改革</t>
    </r>
  </si>
  <si>
    <r>
      <rPr>
        <sz val="10"/>
        <rFont val="宋体"/>
        <charset val="134"/>
      </rPr>
      <t>城区治安防控体系建设</t>
    </r>
  </si>
  <si>
    <r>
      <rPr>
        <sz val="10"/>
        <rFont val="宋体"/>
        <charset val="134"/>
      </rPr>
      <t>村主职干部报酬补助</t>
    </r>
  </si>
  <si>
    <t>乡村振兴专项经费</t>
  </si>
  <si>
    <r>
      <rPr>
        <sz val="10"/>
        <rFont val="宋体"/>
        <charset val="134"/>
      </rPr>
      <t>污染防治攻坚战考核奖励</t>
    </r>
  </si>
  <si>
    <t>社区工作者薪酬保障</t>
  </si>
  <si>
    <r>
      <rPr>
        <sz val="10"/>
        <rFont val="宋体"/>
        <charset val="134"/>
      </rPr>
      <t>区县补助</t>
    </r>
  </si>
  <si>
    <r>
      <rPr>
        <sz val="12"/>
        <rFont val="黑体"/>
        <charset val="134"/>
      </rPr>
      <t>附表</t>
    </r>
    <r>
      <rPr>
        <sz val="12"/>
        <rFont val="Times New Roman"/>
        <charset val="134"/>
      </rPr>
      <t>29</t>
    </r>
  </si>
  <si>
    <t>全市2021年地方政府一般债务限额表</t>
  </si>
  <si>
    <t xml:space="preserve">                                                                                                      单位：万元</t>
  </si>
  <si>
    <t>地 区</t>
  </si>
  <si>
    <t>一般债务限额</t>
  </si>
  <si>
    <t>一般债务余额</t>
  </si>
  <si>
    <r>
      <rPr>
        <sz val="11"/>
        <rFont val="宋体"/>
        <charset val="134"/>
      </rPr>
      <t>备注：省财政厅暂未下达</t>
    </r>
    <r>
      <rPr>
        <sz val="11"/>
        <rFont val="Times New Roman"/>
        <charset val="134"/>
      </rPr>
      <t>2021</t>
    </r>
    <r>
      <rPr>
        <sz val="11"/>
        <rFont val="宋体"/>
        <charset val="134"/>
      </rPr>
      <t>年限额，此数据为</t>
    </r>
    <r>
      <rPr>
        <sz val="11"/>
        <rFont val="Times New Roman"/>
        <charset val="134"/>
      </rPr>
      <t>2020</t>
    </r>
    <r>
      <rPr>
        <sz val="11"/>
        <rFont val="宋体"/>
        <charset val="134"/>
      </rPr>
      <t>年限额</t>
    </r>
  </si>
  <si>
    <t>附表30</t>
  </si>
  <si>
    <t>2021年政府债券还本付息表</t>
  </si>
  <si>
    <t>附表31</t>
  </si>
  <si>
    <t>2021年随州市本级新增债券资金使用安排表</t>
  </si>
  <si>
    <t>序号</t>
  </si>
  <si>
    <t>区划</t>
  </si>
  <si>
    <t>单位</t>
  </si>
  <si>
    <t>项目名称</t>
  </si>
  <si>
    <t>项目金额</t>
  </si>
  <si>
    <t>随州市政务服务和大数据管理局</t>
  </si>
  <si>
    <t>一事联办、一网通办系统建设</t>
  </si>
  <si>
    <t>水电气接入外线工程并联审批系统建设</t>
  </si>
  <si>
    <t>随州市大数据中心</t>
  </si>
  <si>
    <t>“神农云”平台建设</t>
  </si>
  <si>
    <t>随州市文化和旅游局</t>
  </si>
  <si>
    <t>擂鼓墩古墓群保护规划修编</t>
  </si>
  <si>
    <t>叶家山遗址保护与生态修复</t>
  </si>
  <si>
    <t>随州市广播电视台</t>
  </si>
  <si>
    <t>传媒中心广电设备资金</t>
  </si>
  <si>
    <t>随州市农业农村局</t>
  </si>
  <si>
    <t>美丽乡村建设以奖代补</t>
  </si>
  <si>
    <t>随州市城市管理执法委员会</t>
  </si>
  <si>
    <t>焚烧发电厂垃圾处置补贴</t>
  </si>
  <si>
    <t>随州市市容环境卫生局</t>
  </si>
  <si>
    <t>垃圾场渗滤液处理费</t>
  </si>
  <si>
    <t>随州市应急管理局</t>
  </si>
  <si>
    <t>应急指挥中心建设</t>
  </si>
  <si>
    <t>随州市消防支队</t>
  </si>
  <si>
    <t>高铁、城南消防站建设</t>
  </si>
  <si>
    <t>训练基地建设</t>
  </si>
  <si>
    <t>其他</t>
  </si>
  <si>
    <t>老旧小区改造</t>
  </si>
  <si>
    <t>附表32</t>
  </si>
  <si>
    <r>
      <rPr>
        <sz val="20"/>
        <rFont val="方正大标宋简体"/>
        <charset val="134"/>
      </rPr>
      <t>全市</t>
    </r>
    <r>
      <rPr>
        <sz val="20"/>
        <rFont val="Times New Roman"/>
        <charset val="134"/>
      </rPr>
      <t>2021</t>
    </r>
    <r>
      <rPr>
        <sz val="20"/>
        <rFont val="方正大标宋简体"/>
        <charset val="134"/>
      </rPr>
      <t>年政府性基金预算收入表</t>
    </r>
  </si>
  <si>
    <t xml:space="preserve">       </t>
  </si>
  <si>
    <t>附表33</t>
  </si>
  <si>
    <r>
      <rPr>
        <sz val="20"/>
        <rFont val="方正大标宋简体"/>
        <charset val="134"/>
      </rPr>
      <t>全市</t>
    </r>
    <r>
      <rPr>
        <sz val="20"/>
        <rFont val="Times New Roman"/>
        <charset val="134"/>
      </rPr>
      <t>2021</t>
    </r>
    <r>
      <rPr>
        <sz val="20"/>
        <rFont val="方正大标宋简体"/>
        <charset val="134"/>
      </rPr>
      <t>年政府性基金预算支出表</t>
    </r>
  </si>
  <si>
    <t xml:space="preserve">    政府性基金转移支付</t>
  </si>
  <si>
    <t xml:space="preserve">    调出资金</t>
  </si>
  <si>
    <t xml:space="preserve">    年终结余</t>
  </si>
  <si>
    <t xml:space="preserve">    债务转贷支出</t>
  </si>
  <si>
    <t xml:space="preserve">  地方政府专项债务还本支出</t>
  </si>
  <si>
    <t>附表34</t>
  </si>
  <si>
    <r>
      <rPr>
        <sz val="20"/>
        <rFont val="方正大标宋简体"/>
        <charset val="134"/>
      </rPr>
      <t>市本级</t>
    </r>
    <r>
      <rPr>
        <sz val="20"/>
        <rFont val="Times New Roman"/>
        <charset val="134"/>
      </rPr>
      <t>2021</t>
    </r>
    <r>
      <rPr>
        <sz val="20"/>
        <rFont val="方正大标宋简体"/>
        <charset val="134"/>
      </rPr>
      <t>年政府性基金预算收入表</t>
    </r>
  </si>
  <si>
    <t>项目</t>
  </si>
  <si>
    <t>一、农业土地开发资金收入</t>
  </si>
  <si>
    <t>二、国有土地使用权出让收入</t>
  </si>
  <si>
    <r>
      <rPr>
        <sz val="11"/>
        <rFont val="Times New Roman"/>
        <charset val="134"/>
      </rPr>
      <t xml:space="preserve">        </t>
    </r>
    <r>
      <rPr>
        <sz val="11"/>
        <rFont val="宋体"/>
        <charset val="134"/>
      </rPr>
      <t>土地出让价款收入</t>
    </r>
  </si>
  <si>
    <r>
      <rPr>
        <sz val="11"/>
        <rFont val="Times New Roman"/>
        <charset val="134"/>
      </rPr>
      <t xml:space="preserve">        </t>
    </r>
    <r>
      <rPr>
        <sz val="11"/>
        <rFont val="宋体"/>
        <charset val="134"/>
      </rPr>
      <t>补缴的土地价款</t>
    </r>
  </si>
  <si>
    <r>
      <rPr>
        <sz val="11"/>
        <rFont val="Times New Roman"/>
        <charset val="134"/>
      </rPr>
      <t xml:space="preserve">        </t>
    </r>
    <r>
      <rPr>
        <sz val="11"/>
        <rFont val="宋体"/>
        <charset val="134"/>
      </rPr>
      <t>缴纳新增建设用地土地有偿使用费</t>
    </r>
  </si>
  <si>
    <r>
      <rPr>
        <sz val="11"/>
        <rFont val="Times New Roman"/>
        <charset val="134"/>
      </rPr>
      <t xml:space="preserve">        </t>
    </r>
    <r>
      <rPr>
        <sz val="11"/>
        <rFont val="宋体"/>
        <charset val="134"/>
      </rPr>
      <t>其他土地出让收入</t>
    </r>
  </si>
  <si>
    <t>三、彩票发行机构和彩票销售机构的业务费用</t>
  </si>
  <si>
    <r>
      <rPr>
        <sz val="11"/>
        <rFont val="Times New Roman"/>
        <charset val="134"/>
      </rPr>
      <t xml:space="preserve">        </t>
    </r>
    <r>
      <rPr>
        <sz val="11"/>
        <rFont val="宋体"/>
        <charset val="134"/>
      </rPr>
      <t>福利彩票销售机构的业务费用</t>
    </r>
  </si>
  <si>
    <r>
      <rPr>
        <sz val="11"/>
        <rFont val="宋体"/>
        <charset val="134"/>
      </rPr>
      <t>　　</t>
    </r>
    <r>
      <rPr>
        <sz val="11"/>
        <rFont val="Times New Roman"/>
        <charset val="134"/>
      </rPr>
      <t xml:space="preserve"> </t>
    </r>
    <r>
      <rPr>
        <sz val="11"/>
        <rFont val="宋体"/>
        <charset val="134"/>
      </rPr>
      <t>体育彩票销售机构的业务费用</t>
    </r>
  </si>
  <si>
    <t>四、城市基础设施配套费收入</t>
  </si>
  <si>
    <t>五、污水处理费收入</t>
  </si>
  <si>
    <t>六、其他政府性基金收入</t>
  </si>
  <si>
    <t>七、其他政府性基金专项债务对应项目专项收入</t>
  </si>
  <si>
    <r>
      <rPr>
        <sz val="11"/>
        <rFont val="宋体"/>
        <charset val="134"/>
      </rPr>
      <t>　</t>
    </r>
    <r>
      <rPr>
        <sz val="11"/>
        <rFont val="Times New Roman"/>
        <charset val="134"/>
      </rPr>
      <t xml:space="preserve">    </t>
    </r>
    <r>
      <rPr>
        <sz val="11"/>
        <rFont val="宋体"/>
        <charset val="134"/>
      </rPr>
      <t>其他地方自行试点项目收益专项债券对应项目专项收入</t>
    </r>
  </si>
  <si>
    <t>本级收入合计</t>
  </si>
  <si>
    <r>
      <rPr>
        <sz val="11"/>
        <rFont val="Times New Roman"/>
        <charset val="134"/>
      </rPr>
      <t xml:space="preserve">    </t>
    </r>
    <r>
      <rPr>
        <sz val="11"/>
        <rFont val="宋体"/>
        <charset val="134"/>
      </rPr>
      <t>一、政府性基金转移支付收入</t>
    </r>
  </si>
  <si>
    <r>
      <rPr>
        <sz val="11"/>
        <rFont val="Times New Roman"/>
        <charset val="134"/>
      </rPr>
      <t xml:space="preserve">       </t>
    </r>
    <r>
      <rPr>
        <sz val="11"/>
        <rFont val="宋体"/>
        <charset val="134"/>
      </rPr>
      <t>科学技术</t>
    </r>
  </si>
  <si>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</si>
  <si>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</si>
  <si>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</si>
  <si>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</si>
  <si>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</si>
  <si>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</si>
  <si>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</si>
  <si>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</si>
  <si>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二、政府性基金上解收入</t>
  </si>
  <si>
    <r>
      <rPr>
        <sz val="11"/>
        <rFont val="宋体"/>
        <charset val="134"/>
      </rPr>
      <t>三、</t>
    </r>
    <r>
      <rPr>
        <sz val="11"/>
        <rFont val="Times New Roman"/>
        <charset val="134"/>
      </rPr>
      <t xml:space="preserve"> </t>
    </r>
    <r>
      <rPr>
        <sz val="11"/>
        <rFont val="宋体"/>
        <charset val="134"/>
      </rPr>
      <t>上年结余收入</t>
    </r>
  </si>
  <si>
    <r>
      <rPr>
        <sz val="11"/>
        <rFont val="Times New Roman"/>
        <charset val="134"/>
      </rPr>
      <t xml:space="preserve">        </t>
    </r>
    <r>
      <rPr>
        <sz val="11"/>
        <rFont val="宋体"/>
        <charset val="134"/>
      </rPr>
      <t>政府性基金预算上年结余收入</t>
    </r>
  </si>
  <si>
    <t>四、调入资金</t>
  </si>
  <si>
    <r>
      <rPr>
        <sz val="11"/>
        <rFont val="宋体"/>
        <charset val="134"/>
      </rPr>
      <t>五、</t>
    </r>
    <r>
      <rPr>
        <sz val="11"/>
        <rFont val="Times New Roman"/>
        <charset val="134"/>
      </rPr>
      <t xml:space="preserve"> </t>
    </r>
    <r>
      <rPr>
        <sz val="11"/>
        <rFont val="宋体"/>
        <charset val="134"/>
      </rPr>
      <t>债务转贷收入</t>
    </r>
  </si>
  <si>
    <t xml:space="preserve">    地方政府专项债务转贷收入</t>
  </si>
  <si>
    <t xml:space="preserve">      土地储备专项债券转贷收入</t>
  </si>
  <si>
    <t xml:space="preserve">      其他政府性基金债务转贷收入</t>
  </si>
  <si>
    <t>附表35</t>
  </si>
  <si>
    <r>
      <rPr>
        <sz val="20"/>
        <rFont val="方正大标宋简体"/>
        <charset val="134"/>
      </rPr>
      <t>市本级</t>
    </r>
    <r>
      <rPr>
        <sz val="20"/>
        <rFont val="Times New Roman"/>
        <charset val="134"/>
      </rPr>
      <t>2021</t>
    </r>
    <r>
      <rPr>
        <sz val="20"/>
        <rFont val="方正大标宋简体"/>
        <charset val="134"/>
      </rPr>
      <t>年政府性基金预算支出表</t>
    </r>
  </si>
  <si>
    <r>
      <rPr>
        <sz val="10"/>
        <rFont val="宋体"/>
        <charset val="134"/>
      </rPr>
      <t>单位：万元</t>
    </r>
    <r>
      <rPr>
        <sz val="10"/>
        <rFont val="Times New Roman"/>
        <charset val="134"/>
      </rPr>
      <t xml:space="preserve">             </t>
    </r>
  </si>
  <si>
    <t>项    目</t>
  </si>
  <si>
    <r>
      <rPr>
        <sz val="11"/>
        <rFont val="Times New Roman"/>
        <charset val="134"/>
      </rPr>
      <t xml:space="preserve">       </t>
    </r>
    <r>
      <rPr>
        <sz val="11"/>
        <rFont val="宋体"/>
        <charset val="134"/>
      </rPr>
      <t>大中型水库移民后期扶持基金支出</t>
    </r>
  </si>
  <si>
    <t xml:space="preserve">      移民补助</t>
  </si>
  <si>
    <t xml:space="preserve">      基础设施建设和经济发展</t>
  </si>
  <si>
    <t xml:space="preserve">      其他大中型水库移民后期扶持资金支出</t>
  </si>
  <si>
    <r>
      <rPr>
        <sz val="11"/>
        <rFont val="Times New Roman"/>
        <charset val="134"/>
      </rPr>
      <t xml:space="preserve">       </t>
    </r>
    <r>
      <rPr>
        <sz val="11"/>
        <rFont val="宋体"/>
        <charset val="134"/>
      </rPr>
      <t>国有土地使用权出让收入安排的支出</t>
    </r>
  </si>
  <si>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</si>
  <si>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</si>
  <si>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</si>
  <si>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</si>
  <si>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</si>
  <si>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</si>
  <si>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</si>
  <si>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</si>
  <si>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</si>
  <si>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</si>
  <si>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</si>
  <si>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</si>
  <si>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r>
      <rPr>
        <sz val="11"/>
        <rFont val="Times New Roman"/>
        <charset val="134"/>
      </rPr>
      <t xml:space="preserve"> </t>
    </r>
    <r>
      <rPr>
        <sz val="11"/>
        <rFont val="Times New Roman"/>
        <charset val="134"/>
      </rPr>
      <t xml:space="preserve">   </t>
    </r>
    <r>
      <rPr>
        <sz val="11"/>
        <rFont val="宋体"/>
        <charset val="134"/>
      </rPr>
      <t>农业土地开发资金安排的支出</t>
    </r>
  </si>
  <si>
    <r>
      <rPr>
        <sz val="11"/>
        <rFont val="Times New Roman"/>
        <charset val="134"/>
      </rPr>
      <t xml:space="preserve"> </t>
    </r>
    <r>
      <rPr>
        <sz val="11"/>
        <rFont val="Times New Roman"/>
        <charset val="134"/>
      </rPr>
      <t xml:space="preserve">   </t>
    </r>
    <r>
      <rPr>
        <sz val="11"/>
        <rFont val="宋体"/>
        <charset val="134"/>
      </rPr>
      <t>城市基础设施配套费安排的支出</t>
    </r>
  </si>
  <si>
    <t xml:space="preserve">      城市公共设施</t>
  </si>
  <si>
    <t xml:space="preserve">      城市环境卫生</t>
  </si>
  <si>
    <t xml:space="preserve">      其他城市基础设施配套费安排的支出</t>
  </si>
  <si>
    <r>
      <rPr>
        <sz val="11"/>
        <rFont val="Times New Roman"/>
        <charset val="134"/>
      </rPr>
      <t xml:space="preserve">      </t>
    </r>
    <r>
      <rPr>
        <sz val="11"/>
        <rFont val="宋体"/>
        <charset val="134"/>
      </rPr>
      <t>污水处理费及对应专项债务收入安排的支出</t>
    </r>
  </si>
  <si>
    <t xml:space="preserve">      污水处理设施建设和运营</t>
  </si>
  <si>
    <t xml:space="preserve">      其他污水处理费安排的支出</t>
  </si>
  <si>
    <t xml:space="preserve">   棚户区改造专项债券安排的支出</t>
  </si>
  <si>
    <t xml:space="preserve">      其他棚户区改造专项债券安排的支出</t>
  </si>
  <si>
    <r>
      <rPr>
        <sz val="11"/>
        <rFont val="Times New Roman"/>
        <charset val="134"/>
      </rPr>
      <t xml:space="preserve">       </t>
    </r>
    <r>
      <rPr>
        <sz val="11"/>
        <rFont val="宋体"/>
        <charset val="134"/>
      </rPr>
      <t>车辆通行费安排的支出</t>
    </r>
  </si>
  <si>
    <t xml:space="preserve">    其他车辆通行费安排的支出</t>
  </si>
  <si>
    <t>四、资源勘探工业信息等支出</t>
  </si>
  <si>
    <r>
      <rPr>
        <sz val="11"/>
        <rFont val="Times New Roman"/>
        <charset val="134"/>
      </rPr>
      <t xml:space="preserve">       </t>
    </r>
    <r>
      <rPr>
        <sz val="11"/>
        <rFont val="宋体"/>
        <charset val="134"/>
      </rPr>
      <t>农网还贷资金支出</t>
    </r>
  </si>
  <si>
    <t xml:space="preserve">      地方农网还贷资金支出</t>
  </si>
  <si>
    <r>
      <rPr>
        <sz val="11"/>
        <rFont val="Times New Roman"/>
        <charset val="134"/>
      </rPr>
      <t xml:space="preserve">       </t>
    </r>
    <r>
      <rPr>
        <sz val="11"/>
        <rFont val="宋体"/>
        <charset val="134"/>
      </rPr>
      <t>旅游发展基金支出</t>
    </r>
  </si>
  <si>
    <t xml:space="preserve">    地方旅游开发项目补助</t>
  </si>
  <si>
    <r>
      <rPr>
        <sz val="11"/>
        <rFont val="Times New Roman"/>
        <charset val="134"/>
      </rPr>
      <t xml:space="preserve"> </t>
    </r>
    <r>
      <rPr>
        <sz val="11"/>
        <rFont val="Times New Roman"/>
        <charset val="134"/>
      </rPr>
      <t xml:space="preserve">  </t>
    </r>
    <r>
      <rPr>
        <sz val="11"/>
        <rFont val="宋体"/>
        <charset val="134"/>
      </rPr>
      <t>其他政府性基金及对应专项债务收入安排的支出</t>
    </r>
  </si>
  <si>
    <t xml:space="preserve">    其他政府性基金安排的支出</t>
  </si>
  <si>
    <t xml:space="preserve">      其他地方自行试点项目收益专项债券收入安排的支出</t>
  </si>
  <si>
    <r>
      <rPr>
        <sz val="11"/>
        <rFont val="Times New Roman"/>
        <charset val="134"/>
      </rPr>
      <t xml:space="preserve">      </t>
    </r>
    <r>
      <rPr>
        <sz val="11"/>
        <rFont val="宋体"/>
        <charset val="134"/>
      </rPr>
      <t>彩票公益金安排的支出</t>
    </r>
  </si>
  <si>
    <t xml:space="preserve">      用于社会福利的彩票公益金支出</t>
  </si>
  <si>
    <t xml:space="preserve">      用于体育事业的彩票公益金支出</t>
  </si>
  <si>
    <t xml:space="preserve">      用于红十字事业的彩票公益金支出</t>
  </si>
  <si>
    <t xml:space="preserve">      用于残疾人事业的彩票公益金支出</t>
  </si>
  <si>
    <t xml:space="preserve">      用于城乡医疗救助的彩票公益金支出</t>
  </si>
  <si>
    <r>
      <rPr>
        <sz val="11"/>
        <rFont val="Times New Roman"/>
        <charset val="134"/>
      </rPr>
      <t xml:space="preserve"> </t>
    </r>
    <r>
      <rPr>
        <sz val="11"/>
        <rFont val="Times New Roman"/>
        <charset val="134"/>
      </rPr>
      <t xml:space="preserve">  </t>
    </r>
    <r>
      <rPr>
        <sz val="11"/>
        <rFont val="Times New Roman"/>
        <charset val="134"/>
      </rPr>
      <t xml:space="preserve"> </t>
    </r>
    <r>
      <rPr>
        <sz val="11"/>
        <rFont val="宋体"/>
        <charset val="134"/>
      </rPr>
      <t>地方政府专项债务付息支出</t>
    </r>
  </si>
  <si>
    <t xml:space="preserve">      国有土地使用权出让金债务付息支出</t>
  </si>
  <si>
    <t xml:space="preserve">      土地储备专项债券付息支出</t>
  </si>
  <si>
    <t xml:space="preserve">      棚户区改造专项债券付息支出</t>
  </si>
  <si>
    <t xml:space="preserve">      其他地方自行试点项目收益专项债券付息支出</t>
  </si>
  <si>
    <r>
      <rPr>
        <sz val="11"/>
        <rFont val="Times New Roman"/>
        <charset val="134"/>
      </rPr>
      <t xml:space="preserve">  </t>
    </r>
    <r>
      <rPr>
        <sz val="11"/>
        <rFont val="Times New Roman"/>
        <charset val="134"/>
      </rPr>
      <t xml:space="preserve">  </t>
    </r>
    <r>
      <rPr>
        <sz val="11"/>
        <rFont val="宋体"/>
        <charset val="134"/>
      </rPr>
      <t>地方政府专项债务发行费用支出</t>
    </r>
  </si>
  <si>
    <t xml:space="preserve">      国有土地使用权出让金债务发行费用支出</t>
  </si>
  <si>
    <t xml:space="preserve">      土地储备专项债券发行费用支出</t>
  </si>
  <si>
    <r>
      <rPr>
        <sz val="11"/>
        <rFont val="Times New Roman"/>
        <charset val="134"/>
      </rPr>
      <t xml:space="preserve"> </t>
    </r>
    <r>
      <rPr>
        <sz val="11"/>
        <rFont val="Times New Roman"/>
        <charset val="134"/>
      </rPr>
      <t xml:space="preserve">  </t>
    </r>
    <r>
      <rPr>
        <sz val="11"/>
        <rFont val="Times New Roman"/>
        <charset val="134"/>
      </rPr>
      <t xml:space="preserve"> </t>
    </r>
    <r>
      <rPr>
        <sz val="11"/>
        <rFont val="宋体"/>
        <charset val="134"/>
      </rPr>
      <t>基础设施建设</t>
    </r>
  </si>
  <si>
    <t xml:space="preserve">      公共卫生体系建设</t>
  </si>
  <si>
    <t xml:space="preserve">      重大疫情防控救治体系建设</t>
  </si>
  <si>
    <t xml:space="preserve">      其他基础设施建设</t>
  </si>
  <si>
    <r>
      <rPr>
        <sz val="11"/>
        <rFont val="Times New Roman"/>
        <charset val="134"/>
      </rPr>
      <t xml:space="preserve"> </t>
    </r>
    <r>
      <rPr>
        <sz val="11"/>
        <rFont val="Times New Roman"/>
        <charset val="134"/>
      </rPr>
      <t xml:space="preserve">  </t>
    </r>
    <r>
      <rPr>
        <sz val="11"/>
        <rFont val="Times New Roman"/>
        <charset val="134"/>
      </rPr>
      <t xml:space="preserve"> </t>
    </r>
    <r>
      <rPr>
        <sz val="11"/>
        <rFont val="宋体"/>
        <charset val="134"/>
      </rPr>
      <t>抗疫相关支出</t>
    </r>
  </si>
  <si>
    <t xml:space="preserve">      抗疫相关支出</t>
  </si>
  <si>
    <t>一、转移性支出</t>
  </si>
  <si>
    <r>
      <rPr>
        <sz val="11"/>
        <rFont val="Times New Roman"/>
        <charset val="134"/>
      </rPr>
      <t xml:space="preserve">         </t>
    </r>
    <r>
      <rPr>
        <sz val="11"/>
        <rFont val="宋体"/>
        <charset val="134"/>
      </rPr>
      <t>政府性基金预算调出资金</t>
    </r>
  </si>
  <si>
    <r>
      <rPr>
        <sz val="11"/>
        <rFont val="Times New Roman"/>
        <charset val="134"/>
      </rPr>
      <t xml:space="preserve">         </t>
    </r>
    <r>
      <rPr>
        <sz val="11"/>
        <rFont val="宋体"/>
        <charset val="134"/>
      </rPr>
      <t>政府性基金预算年终结余</t>
    </r>
  </si>
  <si>
    <t>二、债务还本支出</t>
  </si>
  <si>
    <r>
      <rPr>
        <sz val="11"/>
        <rFont val="Times New Roman"/>
        <charset val="134"/>
      </rPr>
      <t xml:space="preserve">  </t>
    </r>
    <r>
      <rPr>
        <sz val="11"/>
        <rFont val="宋体"/>
        <charset val="134"/>
      </rPr>
      <t>地方政府专项债务还本支出</t>
    </r>
  </si>
  <si>
    <t xml:space="preserve">   国有土地使用权出让金债务还本支出</t>
  </si>
  <si>
    <r>
      <rPr>
        <sz val="11"/>
        <rFont val="Times New Roman"/>
        <charset val="134"/>
      </rPr>
      <t xml:space="preserve">  </t>
    </r>
    <r>
      <rPr>
        <sz val="11"/>
        <rFont val="宋体"/>
        <charset val="134"/>
      </rPr>
      <t>抗疫特别国债还本支出</t>
    </r>
  </si>
  <si>
    <t>附表36</t>
  </si>
  <si>
    <r>
      <rPr>
        <sz val="20"/>
        <rFont val="方正大标宋简体"/>
        <charset val="134"/>
      </rPr>
      <t>市本级</t>
    </r>
    <r>
      <rPr>
        <sz val="20"/>
        <rFont val="Times New Roman"/>
        <charset val="134"/>
      </rPr>
      <t>2021</t>
    </r>
    <r>
      <rPr>
        <sz val="20"/>
        <rFont val="方正大标宋简体"/>
        <charset val="134"/>
      </rPr>
      <t>年政府性基金预算转移支付情况表</t>
    </r>
  </si>
  <si>
    <r>
      <rPr>
        <sz val="11"/>
        <rFont val="宋体"/>
        <charset val="134"/>
      </rPr>
      <t>科目</t>
    </r>
  </si>
  <si>
    <r>
      <rPr>
        <b/>
        <sz val="11"/>
        <rFont val="宋体"/>
        <charset val="134"/>
      </rPr>
      <t>项目</t>
    </r>
  </si>
  <si>
    <r>
      <rPr>
        <b/>
        <sz val="11"/>
        <rFont val="宋体"/>
        <charset val="134"/>
      </rPr>
      <t>预算数</t>
    </r>
  </si>
  <si>
    <r>
      <rPr>
        <b/>
        <sz val="11"/>
        <rFont val="宋体"/>
        <charset val="134"/>
      </rPr>
      <t>备注</t>
    </r>
  </si>
  <si>
    <t>转移支付收入</t>
  </si>
  <si>
    <r>
      <rPr>
        <sz val="11"/>
        <rFont val="宋体"/>
        <charset val="134"/>
      </rPr>
      <t>大中型水库移民后期扶持基金补助</t>
    </r>
  </si>
  <si>
    <r>
      <rPr>
        <sz val="11"/>
        <rFont val="宋体"/>
        <charset val="134"/>
      </rPr>
      <t>车辆通行费安排的补助</t>
    </r>
  </si>
  <si>
    <r>
      <rPr>
        <sz val="11"/>
        <rFont val="宋体"/>
        <charset val="134"/>
      </rPr>
      <t>基础设施建设和经济发展补助</t>
    </r>
  </si>
  <si>
    <r>
      <rPr>
        <sz val="11"/>
        <rFont val="宋体"/>
        <charset val="134"/>
      </rPr>
      <t>地方旅游开发项目补助</t>
    </r>
  </si>
  <si>
    <r>
      <rPr>
        <sz val="11"/>
        <rFont val="宋体"/>
        <charset val="134"/>
      </rPr>
      <t>社会福利的彩票公益金补助</t>
    </r>
  </si>
  <si>
    <r>
      <rPr>
        <sz val="11"/>
        <rFont val="宋体"/>
        <charset val="134"/>
      </rPr>
      <t>体育事业的彩票公益金补助</t>
    </r>
  </si>
  <si>
    <r>
      <rPr>
        <sz val="11"/>
        <rFont val="宋体"/>
        <charset val="134"/>
      </rPr>
      <t>红十字事业的彩票公益金补助</t>
    </r>
  </si>
  <si>
    <r>
      <rPr>
        <sz val="11"/>
        <rFont val="宋体"/>
        <charset val="134"/>
      </rPr>
      <t>残疾人事业的彩票公益金补助</t>
    </r>
  </si>
  <si>
    <r>
      <rPr>
        <sz val="11"/>
        <rFont val="宋体"/>
        <charset val="134"/>
      </rPr>
      <t>城乡医疗救助的彩票公益金补助</t>
    </r>
  </si>
  <si>
    <t>备注：湖北省实行省管县财政体制，省级直接对县市区分配转移支付资金，市级政府性基金预算无对下转移支付</t>
  </si>
  <si>
    <r>
      <rPr>
        <sz val="12"/>
        <rFont val="黑体"/>
        <charset val="134"/>
      </rPr>
      <t>附表</t>
    </r>
    <r>
      <rPr>
        <sz val="12"/>
        <rFont val="Times New Roman"/>
        <charset val="134"/>
      </rPr>
      <t>37</t>
    </r>
  </si>
  <si>
    <t>全市2021年地方政府专项债务限额表</t>
  </si>
  <si>
    <t>专项债务限额</t>
  </si>
  <si>
    <t>专项债务余额</t>
  </si>
  <si>
    <t>备注：省财政厅暂未下达2021年限额，此数据为2020年限额</t>
  </si>
  <si>
    <r>
      <rPr>
        <sz val="11"/>
        <rFont val="黑体"/>
        <charset val="134"/>
      </rPr>
      <t>附表</t>
    </r>
    <r>
      <rPr>
        <sz val="11"/>
        <rFont val="Times New Roman"/>
        <charset val="134"/>
      </rPr>
      <t>38</t>
    </r>
  </si>
  <si>
    <r>
      <rPr>
        <sz val="20"/>
        <rFont val="方正大标宋简体"/>
        <charset val="134"/>
      </rPr>
      <t>全市</t>
    </r>
    <r>
      <rPr>
        <sz val="20"/>
        <rFont val="Times New Roman"/>
        <charset val="134"/>
      </rPr>
      <t>2021</t>
    </r>
    <r>
      <rPr>
        <sz val="20"/>
        <rFont val="方正大标宋简体"/>
        <charset val="134"/>
      </rPr>
      <t>年社会保险基金预算收入表</t>
    </r>
  </si>
  <si>
    <t>一、失业保险基金收入</t>
  </si>
  <si>
    <t>二、城镇职工基本医疗保险基金收入</t>
  </si>
  <si>
    <t>三、工伤保险基金收入</t>
  </si>
  <si>
    <t>四、城乡居民基本养老保险基金收入</t>
  </si>
  <si>
    <t>五、机关事业单位基本养老保险基金收入</t>
  </si>
  <si>
    <t>六、城乡居民基本医疗保险基金收入</t>
  </si>
  <si>
    <r>
      <rPr>
        <sz val="11"/>
        <rFont val="宋体"/>
        <charset val="134"/>
      </rPr>
      <t>备注：1、根据《湖北省全面推进生育保险和职工基本医疗保险合并实施意见》（鄂医保发﹝2019﹞42号）文件，2020年开始生育保险和职工基本医疗保险合并实施。2、根据《省人民政府关于完善企业职工基本养老保险省级统筹制度的通知》要求，</t>
    </r>
    <r>
      <rPr>
        <sz val="11"/>
        <rFont val="Times New Roman"/>
        <charset val="134"/>
      </rPr>
      <t>2021</t>
    </r>
    <r>
      <rPr>
        <sz val="11"/>
        <rFont val="宋体"/>
        <charset val="134"/>
      </rPr>
      <t>年起，我省采取市县编制收支计划、省级汇总审核下达的程序，编制全省企业养老保险基金预算，经省级人大批准后下达各地执行，省以下地方社保基金预算草案不再包含企业养老保险基金预算</t>
    </r>
    <r>
      <rPr>
        <sz val="11"/>
        <rFont val="Times New Roman"/>
        <charset val="134"/>
      </rPr>
      <t xml:space="preserve"> </t>
    </r>
    <r>
      <rPr>
        <sz val="11"/>
        <rFont val="宋体"/>
        <charset val="134"/>
      </rPr>
      <t>。</t>
    </r>
  </si>
  <si>
    <r>
      <rPr>
        <sz val="11"/>
        <rFont val="黑体"/>
        <charset val="134"/>
      </rPr>
      <t>附表</t>
    </r>
    <r>
      <rPr>
        <sz val="11"/>
        <rFont val="Times New Roman"/>
        <charset val="134"/>
      </rPr>
      <t>39</t>
    </r>
  </si>
  <si>
    <r>
      <rPr>
        <sz val="20"/>
        <rFont val="方正大标宋简体"/>
        <charset val="134"/>
      </rPr>
      <t>全市</t>
    </r>
    <r>
      <rPr>
        <sz val="20"/>
        <rFont val="Times New Roman"/>
        <charset val="134"/>
      </rPr>
      <t>2021</t>
    </r>
    <r>
      <rPr>
        <sz val="20"/>
        <rFont val="方正大标宋简体"/>
        <charset val="134"/>
      </rPr>
      <t>年社会保险基金预算支出表</t>
    </r>
  </si>
  <si>
    <t>一、失业保险基金支出</t>
  </si>
  <si>
    <t>二、城镇职工基本医疗保险基金支出</t>
  </si>
  <si>
    <t>三、工伤保险基金支出</t>
  </si>
  <si>
    <t>四、城乡居民基本养老保险基金支出</t>
  </si>
  <si>
    <t>五、机关事业单位基本养老保险基金支出</t>
  </si>
  <si>
    <t>六、城乡居民基本医疗保险基金支出</t>
  </si>
  <si>
    <t>附表40</t>
  </si>
  <si>
    <r>
      <rPr>
        <sz val="20"/>
        <rFont val="方正大标宋简体"/>
        <charset val="134"/>
      </rPr>
      <t>市本级</t>
    </r>
    <r>
      <rPr>
        <sz val="20"/>
        <rFont val="Times New Roman"/>
        <charset val="134"/>
      </rPr>
      <t>2021</t>
    </r>
    <r>
      <rPr>
        <sz val="20"/>
        <rFont val="方正大标宋简体"/>
        <charset val="134"/>
      </rPr>
      <t>年社会保险基金预算收入表</t>
    </r>
  </si>
  <si>
    <r>
      <rPr>
        <sz val="11"/>
        <rFont val="Times New Roman"/>
        <charset val="134"/>
      </rPr>
      <t xml:space="preserve">             </t>
    </r>
    <r>
      <rPr>
        <sz val="11"/>
        <rFont val="宋体"/>
        <charset val="134"/>
      </rPr>
      <t>其他失业保险基金收入</t>
    </r>
  </si>
  <si>
    <t>二、城镇职工基本医疗保险基金收入（含生育保险）</t>
  </si>
  <si>
    <r>
      <rPr>
        <sz val="11"/>
        <rFont val="Times New Roman"/>
        <charset val="134"/>
      </rPr>
      <t xml:space="preserve">              </t>
    </r>
    <r>
      <rPr>
        <sz val="11"/>
        <rFont val="宋体"/>
        <charset val="134"/>
      </rPr>
      <t>城镇职工基本医疗保险基金转移收入</t>
    </r>
  </si>
  <si>
    <r>
      <rPr>
        <sz val="11"/>
        <rFont val="Times New Roman"/>
        <charset val="134"/>
      </rPr>
      <t xml:space="preserve">             </t>
    </r>
    <r>
      <rPr>
        <sz val="11"/>
        <rFont val="宋体"/>
        <charset val="134"/>
      </rPr>
      <t>工伤保险基金转移收入</t>
    </r>
  </si>
  <si>
    <r>
      <rPr>
        <sz val="11"/>
        <rFont val="Times New Roman"/>
        <charset val="134"/>
      </rPr>
      <t xml:space="preserve">               </t>
    </r>
    <r>
      <rPr>
        <sz val="11"/>
        <rFont val="宋体"/>
        <charset val="134"/>
      </rPr>
      <t>机关事业单位基本养老保险基金转移收入</t>
    </r>
  </si>
  <si>
    <t>附表41</t>
  </si>
  <si>
    <r>
      <rPr>
        <sz val="20"/>
        <rFont val="方正大标宋简体"/>
        <charset val="134"/>
      </rPr>
      <t>市本级</t>
    </r>
    <r>
      <rPr>
        <sz val="20"/>
        <rFont val="Times New Roman"/>
        <charset val="134"/>
      </rPr>
      <t>2021</t>
    </r>
    <r>
      <rPr>
        <sz val="20"/>
        <rFont val="方正大标宋简体"/>
        <charset val="134"/>
      </rPr>
      <t>年社会保险基金预算支出表</t>
    </r>
  </si>
  <si>
    <t>市本级社会保险基金支出合计</t>
  </si>
  <si>
    <r>
      <rPr>
        <sz val="11"/>
        <rFont val="宋体"/>
        <charset val="134"/>
      </rPr>
      <t>二、城镇职工基本医疗保险基金支出</t>
    </r>
    <r>
      <rPr>
        <sz val="11"/>
        <rFont val="Times New Roman"/>
        <charset val="134"/>
      </rPr>
      <t>(</t>
    </r>
    <r>
      <rPr>
        <sz val="11"/>
        <rFont val="宋体"/>
        <charset val="134"/>
      </rPr>
      <t>含生育保险</t>
    </r>
    <r>
      <rPr>
        <sz val="11"/>
        <rFont val="Times New Roman"/>
        <charset val="134"/>
      </rPr>
      <t>)</t>
    </r>
  </si>
  <si>
    <t>附表42</t>
  </si>
  <si>
    <r>
      <rPr>
        <sz val="20"/>
        <rFont val="方正大标宋简体"/>
        <charset val="134"/>
      </rPr>
      <t>市本级</t>
    </r>
    <r>
      <rPr>
        <sz val="20"/>
        <rFont val="Times New Roman"/>
        <charset val="134"/>
      </rPr>
      <t>2021</t>
    </r>
    <r>
      <rPr>
        <sz val="20"/>
        <rFont val="方正大标宋简体"/>
        <charset val="134"/>
      </rPr>
      <t>年社会保险基金预算结余表</t>
    </r>
  </si>
  <si>
    <r>
      <rPr>
        <sz val="11"/>
        <rFont val="Times New Roman"/>
        <charset val="134"/>
      </rPr>
      <t xml:space="preserve">                </t>
    </r>
    <r>
      <rPr>
        <sz val="11"/>
        <rFont val="宋体"/>
        <charset val="134"/>
      </rPr>
      <t>单位：万元</t>
    </r>
  </si>
  <si>
    <t>市本级社会保险基金年末滚存结余</t>
  </si>
  <si>
    <t>一、失业保险基金年末滚存结余</t>
  </si>
  <si>
    <t>二、城镇职工基本医疗保险基金年末滚存结余（含生育保险）</t>
  </si>
  <si>
    <t>三、工伤保险基金年末滚存结余</t>
  </si>
  <si>
    <t>四、城乡居民基本养老保险基金滚存结余</t>
  </si>
  <si>
    <t>五、机关事业单位基本养老保险基金滚存结余</t>
  </si>
  <si>
    <t>六、城乡居民基本医疗保险基金滚存结余</t>
  </si>
  <si>
    <r>
      <rPr>
        <sz val="11"/>
        <rFont val="宋体"/>
        <charset val="134"/>
      </rPr>
      <t>名词解释：社会保险是由政府举办的主要由企业和职工缴费筹资的社会保障计划，其缴费收入是政府重要的财政收入。社会保险基金收入是一种强制性的专款专用的财政收入形式，其收入要专项用于政府社会保险计划的开支。</t>
    </r>
    <r>
      <rPr>
        <sz val="11"/>
        <rFont val="Times New Roman"/>
        <charset val="134"/>
      </rPr>
      <t xml:space="preserve">
</t>
    </r>
    <r>
      <rPr>
        <sz val="11"/>
        <rFont val="宋体"/>
        <charset val="134"/>
      </rPr>
      <t>我国的社会保险基金收入按项目划分可分为基本养老保险基金收入、失业保险基金收入、基本医疗保险基金收入、工伤保险基金收入和生育保险基金收入。其中每个保险基金收入项目中又分为保险费收入、财政补贴收入、其他收入、利息收入。</t>
    </r>
    <r>
      <rPr>
        <sz val="11"/>
        <rFont val="Times New Roman"/>
        <charset val="134"/>
      </rPr>
      <t xml:space="preserve">
1</t>
    </r>
    <r>
      <rPr>
        <sz val="11"/>
        <rFont val="宋体"/>
        <charset val="134"/>
      </rPr>
      <t>、社会保险费收入，是指缴费单位和缴费个人按纳费基数的一定比例分别交纳的养老保险费、失业保险费、医疗保险费等收入。</t>
    </r>
    <r>
      <rPr>
        <sz val="11"/>
        <rFont val="Times New Roman"/>
        <charset val="134"/>
      </rPr>
      <t xml:space="preserve">
2</t>
    </r>
    <r>
      <rPr>
        <sz val="11"/>
        <rFont val="宋体"/>
        <charset val="134"/>
      </rPr>
      <t>、财政补贴收入是指收到的国家财政部门给予的各项社会保险基金的补贴。</t>
    </r>
    <r>
      <rPr>
        <sz val="11"/>
        <rFont val="Times New Roman"/>
        <charset val="134"/>
      </rPr>
      <t xml:space="preserve">
3</t>
    </r>
    <r>
      <rPr>
        <sz val="11"/>
        <rFont val="宋体"/>
        <charset val="134"/>
      </rPr>
      <t>、其他收入包含转移收入、往来业务收入等。</t>
    </r>
    <r>
      <rPr>
        <sz val="11"/>
        <rFont val="Times New Roman"/>
        <charset val="134"/>
      </rPr>
      <t xml:space="preserve">
4</t>
    </r>
    <r>
      <rPr>
        <sz val="11"/>
        <rFont val="宋体"/>
        <charset val="134"/>
      </rPr>
      <t>、社会保险基金支出，是指支付社会保险待遇资金。</t>
    </r>
    <r>
      <rPr>
        <sz val="11"/>
        <rFont val="Times New Roman"/>
        <charset val="134"/>
      </rPr>
      <t xml:space="preserve">
5</t>
    </r>
    <r>
      <rPr>
        <sz val="11"/>
        <rFont val="宋体"/>
        <charset val="134"/>
      </rPr>
      <t>、其它支出包含转移支出、国家规定的政策性支出等。</t>
    </r>
    <r>
      <rPr>
        <sz val="11"/>
        <rFont val="Times New Roman"/>
        <charset val="134"/>
      </rPr>
      <t xml:space="preserve">
</t>
    </r>
    <r>
      <rPr>
        <sz val="11"/>
        <rFont val="宋体"/>
        <charset val="134"/>
      </rPr>
      <t>补充说明：根据《湖北省全面推进生育保险和职工基本医疗保险合并实施意见》（鄂医保发﹝</t>
    </r>
    <r>
      <rPr>
        <sz val="11"/>
        <rFont val="Times New Roman"/>
        <charset val="134"/>
      </rPr>
      <t>2019</t>
    </r>
    <r>
      <rPr>
        <sz val="11"/>
        <rFont val="宋体"/>
        <charset val="134"/>
      </rPr>
      <t>﹞</t>
    </r>
    <r>
      <rPr>
        <sz val="11"/>
        <rFont val="Times New Roman"/>
        <charset val="134"/>
      </rPr>
      <t>42</t>
    </r>
    <r>
      <rPr>
        <sz val="11"/>
        <rFont val="宋体"/>
        <charset val="134"/>
      </rPr>
      <t>号）文件，</t>
    </r>
    <r>
      <rPr>
        <sz val="11"/>
        <rFont val="Times New Roman"/>
        <charset val="134"/>
      </rPr>
      <t>2020</t>
    </r>
    <r>
      <rPr>
        <sz val="11"/>
        <rFont val="宋体"/>
        <charset val="134"/>
      </rPr>
      <t>年开始生育保险和职工基本医疗保险合并实施。根据《省人民政府关于完善企业职工基本养老保险省级统筹制度的通知》要求，2021年起，我省采取市县编制收支计划、省级汇总审核下达的程序，编制全省企业养老保险基金预算，经省级人大批准后下达各地执行 。</t>
    </r>
    <r>
      <rPr>
        <sz val="11"/>
        <rFont val="Times New Roman"/>
        <charset val="134"/>
      </rPr>
      <t xml:space="preserve">
</t>
    </r>
  </si>
  <si>
    <t>附表43</t>
  </si>
  <si>
    <r>
      <rPr>
        <sz val="20"/>
        <rFont val="方正大标宋简体"/>
        <charset val="134"/>
      </rPr>
      <t>全市</t>
    </r>
    <r>
      <rPr>
        <sz val="20"/>
        <rFont val="Times New Roman"/>
        <charset val="134"/>
      </rPr>
      <t>2021</t>
    </r>
    <r>
      <rPr>
        <sz val="20"/>
        <rFont val="方正大标宋简体"/>
        <charset val="134"/>
      </rPr>
      <t>年国有资本经营预算收入表</t>
    </r>
  </si>
  <si>
    <r>
      <rPr>
        <sz val="11"/>
        <rFont val="Times New Roman"/>
        <charset val="134"/>
      </rPr>
      <t>编制单位：市国资委</t>
    </r>
    <r>
      <rPr>
        <sz val="11"/>
        <rFont val="Times New Roman"/>
        <charset val="134"/>
      </rPr>
      <t xml:space="preserve">  </t>
    </r>
    <r>
      <rPr>
        <sz val="10"/>
        <rFont val="宋体"/>
        <charset val="134"/>
      </rPr>
      <t>市财政局</t>
    </r>
  </si>
  <si>
    <r>
      <rPr>
        <sz val="11"/>
        <rFont val="Times New Roman"/>
        <charset val="134"/>
      </rPr>
      <t xml:space="preserve">             </t>
    </r>
    <r>
      <rPr>
        <sz val="10"/>
        <rFont val="宋体"/>
        <charset val="134"/>
      </rPr>
      <t>单位：万元</t>
    </r>
  </si>
  <si>
    <t xml:space="preserve">  国有资本经营收入合计</t>
  </si>
  <si>
    <t>附表44</t>
  </si>
  <si>
    <r>
      <rPr>
        <sz val="20"/>
        <rFont val="方正大标宋简体"/>
        <charset val="134"/>
      </rPr>
      <t>全市</t>
    </r>
    <r>
      <rPr>
        <sz val="20"/>
        <rFont val="Times New Roman"/>
        <charset val="134"/>
      </rPr>
      <t>2021</t>
    </r>
    <r>
      <rPr>
        <sz val="20"/>
        <rFont val="方正大标宋简体"/>
        <charset val="134"/>
      </rPr>
      <t>年国有资本经营预算支出表</t>
    </r>
  </si>
  <si>
    <r>
      <rPr>
        <sz val="12"/>
        <rFont val="Times New Roman"/>
        <charset val="134"/>
      </rPr>
      <t xml:space="preserve"> </t>
    </r>
    <r>
      <rPr>
        <sz val="12"/>
        <rFont val="宋体"/>
        <charset val="134"/>
      </rPr>
      <t>单位：万元</t>
    </r>
  </si>
  <si>
    <r>
      <rPr>
        <sz val="12"/>
        <rFont val="黑体"/>
        <charset val="134"/>
      </rPr>
      <t>附表</t>
    </r>
    <r>
      <rPr>
        <sz val="12"/>
        <rFont val="Times New Roman"/>
        <charset val="134"/>
      </rPr>
      <t>45</t>
    </r>
  </si>
  <si>
    <r>
      <rPr>
        <sz val="20"/>
        <rFont val="方正大标宋简体"/>
        <charset val="134"/>
      </rPr>
      <t>市本级</t>
    </r>
    <r>
      <rPr>
        <sz val="20"/>
        <rFont val="Times New Roman"/>
        <charset val="134"/>
      </rPr>
      <t>2021</t>
    </r>
    <r>
      <rPr>
        <sz val="20"/>
        <rFont val="方正大标宋简体"/>
        <charset val="134"/>
      </rPr>
      <t>年国有资本经营预算收入表</t>
    </r>
  </si>
  <si>
    <r>
      <rPr>
        <sz val="11"/>
        <rFont val="黑体"/>
        <charset val="134"/>
      </rPr>
      <t>科目</t>
    </r>
  </si>
  <si>
    <r>
      <rPr>
        <sz val="11"/>
        <rFont val="黑体"/>
        <charset val="134"/>
      </rPr>
      <t>项</t>
    </r>
    <r>
      <rPr>
        <sz val="11"/>
        <rFont val="Times New Roman"/>
        <charset val="134"/>
      </rPr>
      <t xml:space="preserve">    </t>
    </r>
    <r>
      <rPr>
        <sz val="11"/>
        <rFont val="黑体"/>
        <charset val="134"/>
      </rPr>
      <t>目</t>
    </r>
  </si>
  <si>
    <r>
      <rPr>
        <sz val="11"/>
        <rFont val="黑体"/>
        <charset val="134"/>
      </rPr>
      <t>预算数</t>
    </r>
  </si>
  <si>
    <r>
      <rPr>
        <sz val="11"/>
        <rFont val="黑体"/>
        <charset val="134"/>
      </rPr>
      <t>备注</t>
    </r>
  </si>
  <si>
    <r>
      <rPr>
        <sz val="11"/>
        <rFont val="Times New Roman"/>
        <charset val="134"/>
      </rPr>
      <t>一、利润收入</t>
    </r>
  </si>
  <si>
    <r>
      <rPr>
        <sz val="11"/>
        <rFont val="Times New Roman"/>
        <charset val="134"/>
      </rPr>
      <t xml:space="preserve">   </t>
    </r>
    <r>
      <rPr>
        <sz val="11"/>
        <rFont val="宋体"/>
        <charset val="134"/>
      </rPr>
      <t>其他国有资本经营预算企业利润收入</t>
    </r>
  </si>
  <si>
    <r>
      <rPr>
        <sz val="11"/>
        <rFont val="Times New Roman"/>
        <charset val="134"/>
      </rPr>
      <t xml:space="preserve">         </t>
    </r>
    <r>
      <rPr>
        <sz val="10"/>
        <rFont val="宋体"/>
        <charset val="134"/>
      </rPr>
      <t>随州市金盾押运公司</t>
    </r>
  </si>
  <si>
    <r>
      <rPr>
        <sz val="9"/>
        <rFont val="宋体"/>
        <charset val="134"/>
      </rPr>
      <t>按</t>
    </r>
    <r>
      <rPr>
        <sz val="9"/>
        <rFont val="Times New Roman"/>
        <charset val="134"/>
      </rPr>
      <t>2020</t>
    </r>
    <r>
      <rPr>
        <sz val="9"/>
        <rFont val="宋体"/>
        <charset val="134"/>
      </rPr>
      <t>年预算利润</t>
    </r>
    <r>
      <rPr>
        <sz val="9"/>
        <rFont val="Times New Roman"/>
        <charset val="134"/>
      </rPr>
      <t>112</t>
    </r>
    <r>
      <rPr>
        <sz val="9"/>
        <rFont val="宋体"/>
        <charset val="134"/>
      </rPr>
      <t>万元的</t>
    </r>
    <r>
      <rPr>
        <sz val="9"/>
        <rFont val="Times New Roman"/>
        <charset val="134"/>
      </rPr>
      <t>30%</t>
    </r>
    <r>
      <rPr>
        <sz val="9"/>
        <rFont val="宋体"/>
        <charset val="134"/>
      </rPr>
      <t>征收。（利润比</t>
    </r>
    <r>
      <rPr>
        <sz val="9"/>
        <rFont val="Times New Roman"/>
        <charset val="134"/>
      </rPr>
      <t>119%</t>
    </r>
    <r>
      <rPr>
        <sz val="9"/>
        <rFont val="宋体"/>
        <charset val="134"/>
      </rPr>
      <t>）</t>
    </r>
  </si>
  <si>
    <r>
      <rPr>
        <sz val="11"/>
        <rFont val="Times New Roman"/>
        <charset val="134"/>
      </rPr>
      <t xml:space="preserve">  </t>
    </r>
    <r>
      <rPr>
        <sz val="11"/>
        <rFont val="宋体"/>
        <charset val="134"/>
      </rPr>
      <t>随州市城投集团</t>
    </r>
  </si>
  <si>
    <r>
      <rPr>
        <sz val="9"/>
        <rFont val="宋体"/>
        <charset val="134"/>
      </rPr>
      <t>按</t>
    </r>
    <r>
      <rPr>
        <sz val="9"/>
        <rFont val="Times New Roman"/>
        <charset val="134"/>
      </rPr>
      <t>2020</t>
    </r>
    <r>
      <rPr>
        <sz val="9"/>
        <rFont val="宋体"/>
        <charset val="134"/>
      </rPr>
      <t>年预算利润5857.19万元的30%征收。（利润比48.76%）</t>
    </r>
  </si>
  <si>
    <r>
      <rPr>
        <sz val="11"/>
        <rFont val="Times New Roman"/>
        <charset val="134"/>
      </rPr>
      <t xml:space="preserve">  </t>
    </r>
    <r>
      <rPr>
        <sz val="11"/>
        <rFont val="宋体"/>
        <charset val="134"/>
      </rPr>
      <t>随州市城建投公司</t>
    </r>
  </si>
  <si>
    <r>
      <rPr>
        <sz val="9"/>
        <rFont val="宋体"/>
        <charset val="134"/>
      </rPr>
      <t>按</t>
    </r>
    <r>
      <rPr>
        <sz val="9"/>
        <rFont val="Times New Roman"/>
        <charset val="134"/>
      </rPr>
      <t>2020</t>
    </r>
    <r>
      <rPr>
        <sz val="9"/>
        <rFont val="宋体"/>
        <charset val="134"/>
      </rPr>
      <t>年预算利润</t>
    </r>
    <r>
      <rPr>
        <sz val="9"/>
        <rFont val="Times New Roman"/>
        <charset val="134"/>
      </rPr>
      <t>12300</t>
    </r>
    <r>
      <rPr>
        <sz val="9"/>
        <rFont val="宋体"/>
        <charset val="134"/>
      </rPr>
      <t>万元的</t>
    </r>
    <r>
      <rPr>
        <sz val="9"/>
        <rFont val="Times New Roman"/>
        <charset val="134"/>
      </rPr>
      <t>30%</t>
    </r>
    <r>
      <rPr>
        <sz val="9"/>
        <rFont val="宋体"/>
        <charset val="134"/>
      </rPr>
      <t>征收。（利润比</t>
    </r>
    <r>
      <rPr>
        <sz val="9"/>
        <rFont val="Times New Roman"/>
        <charset val="134"/>
      </rPr>
      <t>100.23%</t>
    </r>
    <r>
      <rPr>
        <sz val="9"/>
        <rFont val="宋体"/>
        <charset val="134"/>
      </rPr>
      <t>）</t>
    </r>
  </si>
  <si>
    <r>
      <rPr>
        <sz val="11"/>
        <rFont val="Times New Roman"/>
        <charset val="134"/>
      </rPr>
      <t xml:space="preserve">  </t>
    </r>
    <r>
      <rPr>
        <sz val="11"/>
        <rFont val="宋体"/>
        <charset val="134"/>
      </rPr>
      <t>随州市高新投</t>
    </r>
  </si>
  <si>
    <r>
      <rPr>
        <sz val="9"/>
        <rFont val="宋体"/>
        <charset val="134"/>
      </rPr>
      <t>按</t>
    </r>
    <r>
      <rPr>
        <sz val="9"/>
        <rFont val="Times New Roman"/>
        <charset val="134"/>
      </rPr>
      <t>2020</t>
    </r>
    <r>
      <rPr>
        <sz val="9"/>
        <rFont val="宋体"/>
        <charset val="134"/>
      </rPr>
      <t>年预算利润</t>
    </r>
    <r>
      <rPr>
        <sz val="9"/>
        <rFont val="Times New Roman"/>
        <charset val="134"/>
      </rPr>
      <t>750</t>
    </r>
    <r>
      <rPr>
        <sz val="9"/>
        <rFont val="宋体"/>
        <charset val="134"/>
      </rPr>
      <t>万元的</t>
    </r>
    <r>
      <rPr>
        <sz val="9"/>
        <rFont val="Times New Roman"/>
        <charset val="134"/>
      </rPr>
      <t>30%</t>
    </r>
    <r>
      <rPr>
        <sz val="9"/>
        <rFont val="宋体"/>
        <charset val="134"/>
      </rPr>
      <t>征收。（利润比</t>
    </r>
    <r>
      <rPr>
        <sz val="9"/>
        <rFont val="Times New Roman"/>
        <charset val="134"/>
      </rPr>
      <t>109%</t>
    </r>
    <r>
      <rPr>
        <sz val="9"/>
        <rFont val="宋体"/>
        <charset val="134"/>
      </rPr>
      <t>）</t>
    </r>
  </si>
  <si>
    <r>
      <rPr>
        <sz val="11"/>
        <rFont val="Times New Roman"/>
        <charset val="134"/>
      </rPr>
      <t xml:space="preserve"> </t>
    </r>
    <r>
      <rPr>
        <sz val="11"/>
        <rFont val="宋体"/>
        <charset val="134"/>
      </rPr>
      <t>随州市交通投资建设有限公司</t>
    </r>
  </si>
  <si>
    <r>
      <rPr>
        <sz val="9"/>
        <rFont val="宋体"/>
        <charset val="134"/>
      </rPr>
      <t>按</t>
    </r>
    <r>
      <rPr>
        <sz val="9"/>
        <rFont val="Times New Roman"/>
        <charset val="134"/>
      </rPr>
      <t>2020</t>
    </r>
    <r>
      <rPr>
        <sz val="9"/>
        <rFont val="宋体"/>
        <charset val="134"/>
      </rPr>
      <t>年预算利润</t>
    </r>
    <r>
      <rPr>
        <sz val="9"/>
        <rFont val="Times New Roman"/>
        <charset val="134"/>
      </rPr>
      <t>600</t>
    </r>
    <r>
      <rPr>
        <sz val="9"/>
        <rFont val="宋体"/>
        <charset val="134"/>
      </rPr>
      <t>万元的</t>
    </r>
    <r>
      <rPr>
        <sz val="9"/>
        <rFont val="Times New Roman"/>
        <charset val="134"/>
      </rPr>
      <t>30%</t>
    </r>
    <r>
      <rPr>
        <sz val="9"/>
        <rFont val="宋体"/>
        <charset val="134"/>
      </rPr>
      <t>征收。（利润比</t>
    </r>
    <r>
      <rPr>
        <sz val="9"/>
        <rFont val="Times New Roman"/>
        <charset val="134"/>
      </rPr>
      <t>59.65%</t>
    </r>
    <r>
      <rPr>
        <sz val="9"/>
        <rFont val="宋体"/>
        <charset val="134"/>
      </rPr>
      <t>）</t>
    </r>
  </si>
  <si>
    <r>
      <rPr>
        <sz val="11"/>
        <rFont val="Times New Roman"/>
        <charset val="134"/>
      </rPr>
      <t xml:space="preserve">  </t>
    </r>
    <r>
      <rPr>
        <sz val="11"/>
        <rFont val="宋体"/>
        <charset val="134"/>
      </rPr>
      <t>随州市金控集团</t>
    </r>
  </si>
  <si>
    <r>
      <rPr>
        <sz val="9"/>
        <rFont val="宋体"/>
        <charset val="134"/>
      </rPr>
      <t>按</t>
    </r>
    <r>
      <rPr>
        <sz val="9"/>
        <rFont val="Times New Roman"/>
        <charset val="134"/>
      </rPr>
      <t>2020</t>
    </r>
    <r>
      <rPr>
        <sz val="9"/>
        <rFont val="宋体"/>
        <charset val="134"/>
      </rPr>
      <t>年预算利润</t>
    </r>
    <r>
      <rPr>
        <sz val="9"/>
        <rFont val="Times New Roman"/>
        <charset val="134"/>
      </rPr>
      <t>178.48</t>
    </r>
    <r>
      <rPr>
        <sz val="9"/>
        <rFont val="宋体"/>
        <charset val="134"/>
      </rPr>
      <t>万元的</t>
    </r>
    <r>
      <rPr>
        <sz val="9"/>
        <rFont val="Times New Roman"/>
        <charset val="134"/>
      </rPr>
      <t>30%</t>
    </r>
    <r>
      <rPr>
        <sz val="9"/>
        <rFont val="宋体"/>
        <charset val="134"/>
      </rPr>
      <t>征收。（利润比</t>
    </r>
    <r>
      <rPr>
        <sz val="9"/>
        <rFont val="Times New Roman"/>
        <charset val="134"/>
      </rPr>
      <t>37%</t>
    </r>
    <r>
      <rPr>
        <sz val="9"/>
        <rFont val="宋体"/>
        <charset val="134"/>
      </rPr>
      <t>）</t>
    </r>
  </si>
  <si>
    <r>
      <rPr>
        <sz val="11"/>
        <rFont val="Times New Roman"/>
        <charset val="134"/>
      </rPr>
      <t xml:space="preserve"> </t>
    </r>
    <r>
      <rPr>
        <sz val="11"/>
        <rFont val="宋体"/>
        <charset val="134"/>
      </rPr>
      <t>随州市建设设计院</t>
    </r>
  </si>
  <si>
    <r>
      <rPr>
        <sz val="9"/>
        <rFont val="宋体"/>
        <charset val="134"/>
      </rPr>
      <t>按</t>
    </r>
    <r>
      <rPr>
        <sz val="9"/>
        <rFont val="Times New Roman"/>
        <charset val="134"/>
      </rPr>
      <t>2020</t>
    </r>
    <r>
      <rPr>
        <sz val="9"/>
        <rFont val="宋体"/>
        <charset val="134"/>
      </rPr>
      <t>年预算利润</t>
    </r>
    <r>
      <rPr>
        <sz val="9"/>
        <rFont val="Times New Roman"/>
        <charset val="134"/>
      </rPr>
      <t>117</t>
    </r>
    <r>
      <rPr>
        <sz val="9"/>
        <rFont val="宋体"/>
        <charset val="134"/>
      </rPr>
      <t>万元的</t>
    </r>
    <r>
      <rPr>
        <sz val="9"/>
        <rFont val="Times New Roman"/>
        <charset val="134"/>
      </rPr>
      <t>30%</t>
    </r>
    <r>
      <rPr>
        <sz val="9"/>
        <rFont val="宋体"/>
        <charset val="134"/>
      </rPr>
      <t>征收。（利润比</t>
    </r>
    <r>
      <rPr>
        <sz val="9"/>
        <rFont val="Times New Roman"/>
        <charset val="134"/>
      </rPr>
      <t>151%</t>
    </r>
    <r>
      <rPr>
        <sz val="9"/>
        <rFont val="宋体"/>
        <charset val="134"/>
      </rPr>
      <t>）</t>
    </r>
  </si>
  <si>
    <r>
      <rPr>
        <sz val="11"/>
        <rFont val="Times New Roman"/>
        <charset val="134"/>
      </rPr>
      <t xml:space="preserve">  </t>
    </r>
    <r>
      <rPr>
        <sz val="11"/>
        <rFont val="宋体"/>
        <charset val="134"/>
      </rPr>
      <t>中房集团</t>
    </r>
  </si>
  <si>
    <r>
      <rPr>
        <sz val="9"/>
        <rFont val="宋体"/>
        <charset val="134"/>
      </rPr>
      <t>按</t>
    </r>
    <r>
      <rPr>
        <sz val="9"/>
        <rFont val="Times New Roman"/>
        <charset val="134"/>
      </rPr>
      <t>2020</t>
    </r>
    <r>
      <rPr>
        <sz val="9"/>
        <rFont val="宋体"/>
        <charset val="134"/>
      </rPr>
      <t>年预算利润</t>
    </r>
    <r>
      <rPr>
        <sz val="9"/>
        <rFont val="Times New Roman"/>
        <charset val="134"/>
      </rPr>
      <t>-20</t>
    </r>
    <r>
      <rPr>
        <sz val="9"/>
        <rFont val="宋体"/>
        <charset val="134"/>
      </rPr>
      <t>万元的</t>
    </r>
    <r>
      <rPr>
        <sz val="9"/>
        <rFont val="Times New Roman"/>
        <charset val="134"/>
      </rPr>
      <t>30%</t>
    </r>
    <r>
      <rPr>
        <sz val="9"/>
        <rFont val="宋体"/>
        <charset val="134"/>
      </rPr>
      <t>征收。</t>
    </r>
  </si>
  <si>
    <r>
      <rPr>
        <sz val="11"/>
        <rFont val="Times New Roman"/>
        <charset val="134"/>
      </rPr>
      <t xml:space="preserve">  </t>
    </r>
    <r>
      <rPr>
        <sz val="11"/>
        <rFont val="宋体"/>
        <charset val="134"/>
      </rPr>
      <t>随州保安服务公司</t>
    </r>
  </si>
  <si>
    <r>
      <rPr>
        <sz val="9"/>
        <rFont val="宋体"/>
        <charset val="134"/>
      </rPr>
      <t>按</t>
    </r>
    <r>
      <rPr>
        <sz val="9"/>
        <rFont val="Times New Roman"/>
        <charset val="134"/>
      </rPr>
      <t>2020</t>
    </r>
    <r>
      <rPr>
        <sz val="9"/>
        <rFont val="宋体"/>
        <charset val="134"/>
      </rPr>
      <t>年预算利润</t>
    </r>
    <r>
      <rPr>
        <sz val="9"/>
        <rFont val="Times New Roman"/>
        <charset val="134"/>
      </rPr>
      <t>-187</t>
    </r>
    <r>
      <rPr>
        <sz val="9"/>
        <rFont val="宋体"/>
        <charset val="134"/>
      </rPr>
      <t>万元的</t>
    </r>
    <r>
      <rPr>
        <sz val="9"/>
        <rFont val="Times New Roman"/>
        <charset val="134"/>
      </rPr>
      <t>30%</t>
    </r>
    <r>
      <rPr>
        <sz val="9"/>
        <rFont val="宋体"/>
        <charset val="134"/>
      </rPr>
      <t>征收。</t>
    </r>
  </si>
  <si>
    <r>
      <rPr>
        <sz val="11"/>
        <rFont val="Times New Roman"/>
        <charset val="134"/>
      </rPr>
      <t xml:space="preserve">  </t>
    </r>
    <r>
      <rPr>
        <sz val="11"/>
        <rFont val="宋体"/>
        <charset val="134"/>
      </rPr>
      <t>随州鸿运公司</t>
    </r>
  </si>
  <si>
    <r>
      <rPr>
        <sz val="9"/>
        <rFont val="宋体"/>
        <charset val="134"/>
      </rPr>
      <t>湖北文旅投股利分红</t>
    </r>
    <r>
      <rPr>
        <sz val="9"/>
        <rFont val="Times New Roman"/>
        <charset val="134"/>
      </rPr>
      <t>35</t>
    </r>
    <r>
      <rPr>
        <sz val="9"/>
        <rFont val="宋体"/>
        <charset val="134"/>
      </rPr>
      <t>万元。（利润比</t>
    </r>
    <r>
      <rPr>
        <sz val="9"/>
        <rFont val="Times New Roman"/>
        <charset val="134"/>
      </rPr>
      <t>176%</t>
    </r>
    <r>
      <rPr>
        <sz val="9"/>
        <rFont val="宋体"/>
        <charset val="134"/>
      </rPr>
      <t>）</t>
    </r>
  </si>
  <si>
    <r>
      <rPr>
        <sz val="11"/>
        <rFont val="Times New Roman"/>
        <charset val="134"/>
      </rPr>
      <t xml:space="preserve"> </t>
    </r>
    <r>
      <rPr>
        <sz val="10"/>
        <rFont val="宋体"/>
        <charset val="134"/>
      </rPr>
      <t>二、股利、股息收入</t>
    </r>
  </si>
  <si>
    <r>
      <rPr>
        <sz val="11"/>
        <rFont val="Times New Roman"/>
        <charset val="134"/>
      </rPr>
      <t xml:space="preserve">     </t>
    </r>
    <r>
      <rPr>
        <sz val="10"/>
        <rFont val="宋体"/>
        <charset val="134"/>
      </rPr>
      <t>国有参股公司股利、股息收入</t>
    </r>
  </si>
  <si>
    <r>
      <rPr>
        <sz val="9"/>
        <rFont val="宋体"/>
        <charset val="134"/>
      </rPr>
      <t>政府参股齐星车身预计分红</t>
    </r>
    <r>
      <rPr>
        <sz val="9"/>
        <rFont val="Times New Roman"/>
        <charset val="134"/>
      </rPr>
      <t>150</t>
    </r>
    <r>
      <rPr>
        <sz val="9"/>
        <rFont val="宋体"/>
        <charset val="134"/>
      </rPr>
      <t>万元。</t>
    </r>
  </si>
  <si>
    <r>
      <rPr>
        <sz val="11"/>
        <rFont val="Times New Roman"/>
        <charset val="134"/>
      </rPr>
      <t xml:space="preserve"> </t>
    </r>
    <r>
      <rPr>
        <sz val="10"/>
        <rFont val="宋体"/>
        <charset val="134"/>
      </rPr>
      <t>三、产权转让收入</t>
    </r>
  </si>
  <si>
    <r>
      <rPr>
        <sz val="11"/>
        <rFont val="Times New Roman"/>
        <charset val="134"/>
      </rPr>
      <t xml:space="preserve"> </t>
    </r>
    <r>
      <rPr>
        <sz val="10"/>
        <rFont val="宋体"/>
        <charset val="134"/>
      </rPr>
      <t>四、清算收入</t>
    </r>
  </si>
  <si>
    <r>
      <rPr>
        <sz val="11"/>
        <rFont val="Times New Roman"/>
        <charset val="134"/>
      </rPr>
      <t xml:space="preserve"> </t>
    </r>
    <r>
      <rPr>
        <sz val="10"/>
        <rFont val="宋体"/>
        <charset val="134"/>
      </rPr>
      <t>五、其他国有资本经营收入</t>
    </r>
  </si>
  <si>
    <r>
      <rPr>
        <b/>
        <sz val="11"/>
        <rFont val="宋体"/>
        <charset val="134"/>
      </rPr>
      <t>市</t>
    </r>
    <r>
      <rPr>
        <b/>
        <sz val="11"/>
        <rFont val="Times New Roman"/>
        <charset val="134"/>
      </rPr>
      <t xml:space="preserve"> </t>
    </r>
    <r>
      <rPr>
        <b/>
        <sz val="11"/>
        <rFont val="宋体"/>
        <charset val="134"/>
      </rPr>
      <t>级</t>
    </r>
    <r>
      <rPr>
        <b/>
        <sz val="11"/>
        <rFont val="Times New Roman"/>
        <charset val="134"/>
      </rPr>
      <t xml:space="preserve"> </t>
    </r>
    <r>
      <rPr>
        <b/>
        <sz val="11"/>
        <rFont val="宋体"/>
        <charset val="134"/>
      </rPr>
      <t>国</t>
    </r>
    <r>
      <rPr>
        <b/>
        <sz val="11"/>
        <rFont val="Times New Roman"/>
        <charset val="134"/>
      </rPr>
      <t xml:space="preserve"> </t>
    </r>
    <r>
      <rPr>
        <b/>
        <sz val="11"/>
        <rFont val="宋体"/>
        <charset val="134"/>
      </rPr>
      <t>有</t>
    </r>
    <r>
      <rPr>
        <b/>
        <sz val="11"/>
        <rFont val="Times New Roman"/>
        <charset val="134"/>
      </rPr>
      <t xml:space="preserve"> </t>
    </r>
    <r>
      <rPr>
        <b/>
        <sz val="11"/>
        <rFont val="宋体"/>
        <charset val="134"/>
      </rPr>
      <t>资</t>
    </r>
    <r>
      <rPr>
        <b/>
        <sz val="11"/>
        <rFont val="Times New Roman"/>
        <charset val="134"/>
      </rPr>
      <t xml:space="preserve"> </t>
    </r>
    <r>
      <rPr>
        <b/>
        <sz val="11"/>
        <rFont val="宋体"/>
        <charset val="134"/>
      </rPr>
      <t>本</t>
    </r>
    <r>
      <rPr>
        <b/>
        <sz val="11"/>
        <rFont val="Times New Roman"/>
        <charset val="134"/>
      </rPr>
      <t xml:space="preserve"> </t>
    </r>
    <r>
      <rPr>
        <b/>
        <sz val="11"/>
        <rFont val="宋体"/>
        <charset val="134"/>
      </rPr>
      <t>经</t>
    </r>
    <r>
      <rPr>
        <b/>
        <sz val="11"/>
        <rFont val="Times New Roman"/>
        <charset val="134"/>
      </rPr>
      <t xml:space="preserve"> </t>
    </r>
    <r>
      <rPr>
        <b/>
        <sz val="11"/>
        <rFont val="宋体"/>
        <charset val="134"/>
      </rPr>
      <t>营</t>
    </r>
    <r>
      <rPr>
        <b/>
        <sz val="11"/>
        <rFont val="Times New Roman"/>
        <charset val="134"/>
      </rPr>
      <t xml:space="preserve"> </t>
    </r>
    <r>
      <rPr>
        <b/>
        <sz val="11"/>
        <rFont val="宋体"/>
        <charset val="134"/>
      </rPr>
      <t>收</t>
    </r>
    <r>
      <rPr>
        <b/>
        <sz val="11"/>
        <rFont val="Times New Roman"/>
        <charset val="134"/>
      </rPr>
      <t xml:space="preserve"> </t>
    </r>
    <r>
      <rPr>
        <b/>
        <sz val="11"/>
        <rFont val="宋体"/>
        <charset val="134"/>
      </rPr>
      <t>入合计</t>
    </r>
  </si>
  <si>
    <r>
      <rPr>
        <sz val="11"/>
        <rFont val="Times New Roman"/>
        <charset val="134"/>
      </rPr>
      <t>国有资本经营预算转移支付收入</t>
    </r>
  </si>
  <si>
    <r>
      <rPr>
        <sz val="11"/>
        <rFont val="Times New Roman"/>
        <charset val="134"/>
      </rPr>
      <t>上年结转收入</t>
    </r>
  </si>
  <si>
    <r>
      <rPr>
        <sz val="12"/>
        <rFont val="黑体"/>
        <charset val="134"/>
      </rPr>
      <t>附表</t>
    </r>
    <r>
      <rPr>
        <sz val="12"/>
        <rFont val="Times New Roman"/>
        <charset val="134"/>
      </rPr>
      <t>46</t>
    </r>
  </si>
  <si>
    <r>
      <rPr>
        <sz val="20"/>
        <rFont val="方正大标宋简体"/>
        <charset val="134"/>
      </rPr>
      <t>市本级</t>
    </r>
    <r>
      <rPr>
        <sz val="20"/>
        <rFont val="Times New Roman"/>
        <charset val="134"/>
      </rPr>
      <t>2021</t>
    </r>
    <r>
      <rPr>
        <sz val="20"/>
        <rFont val="方正大标宋简体"/>
        <charset val="134"/>
      </rPr>
      <t>年国有资本经营预算支出表</t>
    </r>
  </si>
  <si>
    <r>
      <rPr>
        <sz val="11"/>
        <rFont val="黑体"/>
        <charset val="134"/>
      </rPr>
      <t>项</t>
    </r>
    <r>
      <rPr>
        <sz val="11"/>
        <rFont val="黑体"/>
        <charset val="134"/>
      </rPr>
      <t xml:space="preserve">  </t>
    </r>
    <r>
      <rPr>
        <sz val="11"/>
        <rFont val="黑体"/>
        <charset val="134"/>
      </rPr>
      <t>目</t>
    </r>
  </si>
  <si>
    <r>
      <rPr>
        <sz val="11"/>
        <rFont val="Times New Roman"/>
        <charset val="134"/>
      </rPr>
      <t>一、社会保障和就业支出</t>
    </r>
  </si>
  <si>
    <r>
      <rPr>
        <sz val="11"/>
        <rFont val="Times New Roman"/>
        <charset val="134"/>
      </rPr>
      <t xml:space="preserve">  </t>
    </r>
    <r>
      <rPr>
        <sz val="11"/>
        <rFont val="Times New Roman"/>
        <charset val="134"/>
      </rPr>
      <t xml:space="preserve">  </t>
    </r>
    <r>
      <rPr>
        <sz val="10"/>
        <rFont val="宋体"/>
        <charset val="134"/>
      </rPr>
      <t>补充全国社会保障基金</t>
    </r>
  </si>
  <si>
    <r>
      <rPr>
        <sz val="11"/>
        <rFont val="Times New Roman"/>
        <charset val="134"/>
      </rPr>
      <t xml:space="preserve">    </t>
    </r>
    <r>
      <rPr>
        <sz val="11"/>
        <rFont val="Times New Roman"/>
        <charset val="134"/>
      </rPr>
      <t xml:space="preserve">   </t>
    </r>
    <r>
      <rPr>
        <sz val="10"/>
        <rFont val="宋体"/>
        <charset val="134"/>
      </rPr>
      <t>国有资本经营预算补充社保基金支出</t>
    </r>
  </si>
  <si>
    <r>
      <rPr>
        <sz val="11"/>
        <rFont val="Times New Roman"/>
        <charset val="134"/>
      </rPr>
      <t>二、国有资本经营预算支出</t>
    </r>
  </si>
  <si>
    <t xml:space="preserve">国有企业退休人员社会化管理经费 49.58万元。                 </t>
  </si>
  <si>
    <r>
      <rPr>
        <sz val="11"/>
        <rFont val="Times New Roman"/>
        <charset val="134"/>
      </rPr>
      <t xml:space="preserve">  </t>
    </r>
    <r>
      <rPr>
        <sz val="11"/>
        <rFont val="Times New Roman"/>
        <charset val="134"/>
      </rPr>
      <t xml:space="preserve">  </t>
    </r>
    <r>
      <rPr>
        <sz val="10"/>
        <rFont val="宋体"/>
        <charset val="134"/>
      </rPr>
      <t>其他国有资本经营预算支出</t>
    </r>
  </si>
  <si>
    <t>（1）增加国有企业项目资本金注入4077万元，其中：城投公司1230万元，用于公共中心综合体建设；建投公司2214万元，用于欧阳小区配套设施建设；高新投公司135万元，用于漂水河东护岸市政工程建设；交通投资公司108万元，用于公交首未站项目建设；金控集团190万元，用于解决政府担保基金、续贷周转金不足；保安公司200万元，主要用于更新装备及解决历史遗留问题；（2）其他国有资本经营预算支出80万元，国资监管经费80万元。</t>
  </si>
  <si>
    <r>
      <rPr>
        <b/>
        <sz val="11"/>
        <rFont val="宋体"/>
        <charset val="134"/>
      </rPr>
      <t>市</t>
    </r>
    <r>
      <rPr>
        <b/>
        <sz val="11"/>
        <rFont val="Times New Roman"/>
        <charset val="134"/>
      </rPr>
      <t xml:space="preserve"> </t>
    </r>
    <r>
      <rPr>
        <b/>
        <sz val="11"/>
        <rFont val="宋体"/>
        <charset val="134"/>
      </rPr>
      <t>级</t>
    </r>
    <r>
      <rPr>
        <b/>
        <sz val="11"/>
        <rFont val="Times New Roman"/>
        <charset val="134"/>
      </rPr>
      <t xml:space="preserve"> </t>
    </r>
    <r>
      <rPr>
        <b/>
        <sz val="11"/>
        <rFont val="宋体"/>
        <charset val="134"/>
      </rPr>
      <t>国</t>
    </r>
    <r>
      <rPr>
        <b/>
        <sz val="11"/>
        <rFont val="Times New Roman"/>
        <charset val="134"/>
      </rPr>
      <t xml:space="preserve"> </t>
    </r>
    <r>
      <rPr>
        <b/>
        <sz val="11"/>
        <rFont val="宋体"/>
        <charset val="134"/>
      </rPr>
      <t>有</t>
    </r>
    <r>
      <rPr>
        <b/>
        <sz val="11"/>
        <rFont val="Times New Roman"/>
        <charset val="134"/>
      </rPr>
      <t xml:space="preserve"> </t>
    </r>
    <r>
      <rPr>
        <b/>
        <sz val="11"/>
        <rFont val="宋体"/>
        <charset val="134"/>
      </rPr>
      <t>资</t>
    </r>
    <r>
      <rPr>
        <b/>
        <sz val="11"/>
        <rFont val="Times New Roman"/>
        <charset val="134"/>
      </rPr>
      <t xml:space="preserve"> </t>
    </r>
    <r>
      <rPr>
        <b/>
        <sz val="11"/>
        <rFont val="宋体"/>
        <charset val="134"/>
      </rPr>
      <t>本</t>
    </r>
    <r>
      <rPr>
        <b/>
        <sz val="11"/>
        <rFont val="Times New Roman"/>
        <charset val="134"/>
      </rPr>
      <t xml:space="preserve"> </t>
    </r>
    <r>
      <rPr>
        <b/>
        <sz val="11"/>
        <rFont val="宋体"/>
        <charset val="134"/>
      </rPr>
      <t>经</t>
    </r>
    <r>
      <rPr>
        <b/>
        <sz val="11"/>
        <rFont val="Times New Roman"/>
        <charset val="134"/>
      </rPr>
      <t xml:space="preserve"> </t>
    </r>
    <r>
      <rPr>
        <b/>
        <sz val="11"/>
        <rFont val="宋体"/>
        <charset val="134"/>
      </rPr>
      <t>营</t>
    </r>
    <r>
      <rPr>
        <b/>
        <sz val="11"/>
        <rFont val="Times New Roman"/>
        <charset val="134"/>
      </rPr>
      <t xml:space="preserve"> </t>
    </r>
    <r>
      <rPr>
        <b/>
        <sz val="11"/>
        <rFont val="宋体"/>
        <charset val="134"/>
      </rPr>
      <t>支</t>
    </r>
    <r>
      <rPr>
        <b/>
        <sz val="11"/>
        <rFont val="Times New Roman"/>
        <charset val="134"/>
      </rPr>
      <t xml:space="preserve"> </t>
    </r>
    <r>
      <rPr>
        <b/>
        <sz val="11"/>
        <rFont val="宋体"/>
        <charset val="134"/>
      </rPr>
      <t>出合计</t>
    </r>
  </si>
  <si>
    <t>根据省政府《关于积极应对新冠肺炎疫情冲击全面从紧加强预算管理的通知》（鄂政办发【2020】33号）精神，将国有资本经营预算收入6009.40万元按30%计1802.82万元调入一般公共预算。将齐星车身150万元分红收入全额调入一般公共预算，另从支持实体经济发展专项中安排齐星车身技改资金150万元。</t>
  </si>
  <si>
    <r>
      <rPr>
        <b/>
        <sz val="11"/>
        <rFont val="宋体"/>
        <charset val="134"/>
      </rPr>
      <t>支出总计</t>
    </r>
  </si>
  <si>
    <r>
      <rPr>
        <sz val="12"/>
        <rFont val="黑体"/>
        <charset val="134"/>
      </rPr>
      <t>附表</t>
    </r>
    <r>
      <rPr>
        <sz val="12"/>
        <rFont val="Times New Roman"/>
        <charset val="134"/>
      </rPr>
      <t>47</t>
    </r>
  </si>
  <si>
    <r>
      <rPr>
        <sz val="20"/>
        <rFont val="方正大标宋简体"/>
        <charset val="134"/>
      </rPr>
      <t>市本级</t>
    </r>
    <r>
      <rPr>
        <sz val="20"/>
        <rFont val="Times New Roman"/>
        <charset val="134"/>
      </rPr>
      <t>2021</t>
    </r>
    <r>
      <rPr>
        <sz val="20"/>
        <rFont val="方正大标宋简体"/>
        <charset val="134"/>
      </rPr>
      <t>年国有资本经营预算对下转移支付表</t>
    </r>
  </si>
  <si>
    <r>
      <rPr>
        <sz val="10"/>
        <rFont val="方正书宋_GBK"/>
        <charset val="134"/>
      </rPr>
      <t>备注：</t>
    </r>
    <r>
      <rPr>
        <sz val="10"/>
        <rFont val="Times New Roman"/>
        <charset val="134"/>
      </rPr>
      <t>2021</t>
    </r>
    <r>
      <rPr>
        <sz val="10"/>
        <rFont val="方正书宋_GBK"/>
        <charset val="134"/>
      </rPr>
      <t>年国有资本经营预算无对下转移支付安排。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</si>
</sst>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3" formatCode="_ * #,##0.00_ ;_ * \-#,##0.00_ ;_ * &quot;-&quot;??_ ;_ @_ "/>
    <numFmt numFmtId="176" formatCode="_ \¥* #,##0.00_ ;_ \¥* \-#,##0.00_ ;_ \¥* &quot;-&quot;??_ ;_ @_ "/>
    <numFmt numFmtId="177" formatCode="_ \¥* #,##0_ ;_ \¥* \-#,##0_ ;_ \¥* &quot;-&quot;_ ;_ @_ "/>
    <numFmt numFmtId="178" formatCode="0_);[Red]\(0\)"/>
    <numFmt numFmtId="179" formatCode="0_ "/>
    <numFmt numFmtId="180" formatCode="0.0_ "/>
    <numFmt numFmtId="181" formatCode="0.00_ "/>
    <numFmt numFmtId="182" formatCode="#,##0_ "/>
    <numFmt numFmtId="183" formatCode="#,##0.0000"/>
    <numFmt numFmtId="184" formatCode="0.00_);[Red]\(0.00\)"/>
    <numFmt numFmtId="185" formatCode="#,##0.0_ "/>
  </numFmts>
  <fonts count="50">
    <font>
      <sz val="11"/>
      <name val="宋体"/>
      <charset val="134"/>
    </font>
    <font>
      <sz val="11"/>
      <name val="Times New Roman"/>
      <charset val="134"/>
    </font>
    <font>
      <b/>
      <sz val="10"/>
      <name val="Times New Roman"/>
      <charset val="134"/>
    </font>
    <font>
      <sz val="10"/>
      <name val="Times New Roman"/>
      <charset val="134"/>
    </font>
    <font>
      <sz val="12"/>
      <name val="Times New Roman"/>
      <charset val="134"/>
    </font>
    <font>
      <sz val="12"/>
      <name val="黑体"/>
      <charset val="134"/>
    </font>
    <font>
      <sz val="20"/>
      <name val="方正大标宋简体"/>
      <charset val="134"/>
    </font>
    <font>
      <sz val="20"/>
      <name val="Times New Roman"/>
      <charset val="134"/>
    </font>
    <font>
      <sz val="11"/>
      <name val="黑体"/>
      <charset val="134"/>
    </font>
    <font>
      <b/>
      <sz val="11"/>
      <name val="宋体"/>
      <charset val="134"/>
    </font>
    <font>
      <sz val="9"/>
      <name val="Times New Roman"/>
      <charset val="134"/>
    </font>
    <font>
      <sz val="9"/>
      <name val="宋体"/>
      <charset val="134"/>
    </font>
    <font>
      <b/>
      <sz val="11"/>
      <name val="Times New Roman"/>
      <charset val="134"/>
    </font>
    <font>
      <sz val="10"/>
      <name val="方正书宋_GBK"/>
      <charset val="134"/>
    </font>
    <font>
      <sz val="10.5"/>
      <name val="Times New Roman"/>
      <charset val="134"/>
    </font>
    <font>
      <b/>
      <sz val="12"/>
      <name val="宋体"/>
      <charset val="134"/>
    </font>
    <font>
      <sz val="14"/>
      <name val="Times New Roman"/>
      <charset val="134"/>
    </font>
    <font>
      <sz val="10"/>
      <name val="宋体"/>
      <charset val="134"/>
    </font>
    <font>
      <b/>
      <sz val="20"/>
      <name val="宋体"/>
      <charset val="134"/>
    </font>
    <font>
      <sz val="12"/>
      <name val="宋体"/>
      <charset val="134"/>
    </font>
    <font>
      <sz val="18"/>
      <color theme="1"/>
      <name val="等线"/>
      <charset val="134"/>
      <scheme val="minor"/>
    </font>
    <font>
      <sz val="11"/>
      <color theme="1"/>
      <name val="Times New Roman"/>
      <charset val="134"/>
    </font>
    <font>
      <sz val="20"/>
      <name val="方正书宋_GBK"/>
      <charset val="134"/>
    </font>
    <font>
      <sz val="11"/>
      <color theme="1"/>
      <name val="宋体"/>
      <charset val="134"/>
    </font>
    <font>
      <b/>
      <sz val="10"/>
      <name val="宋体"/>
      <charset val="134"/>
    </font>
    <font>
      <b/>
      <sz val="9"/>
      <name val="宋体"/>
      <charset val="134"/>
    </font>
    <font>
      <b/>
      <sz val="22"/>
      <name val="宋体"/>
      <charset val="134"/>
    </font>
    <font>
      <sz val="9.75"/>
      <name val="Times New Roman"/>
      <charset val="134"/>
    </font>
    <font>
      <sz val="9.75"/>
      <name val="宋体"/>
      <charset val="134"/>
    </font>
    <font>
      <sz val="11"/>
      <name val="等线"/>
      <charset val="134"/>
      <scheme val="minor"/>
    </font>
    <font>
      <b/>
      <sz val="11"/>
      <name val="黑体"/>
      <charset val="134"/>
    </font>
    <font>
      <u/>
      <sz val="11"/>
      <color indexed="4"/>
      <name val="宋体"/>
      <charset val="134"/>
    </font>
    <font>
      <u/>
      <sz val="11"/>
      <color indexed="20"/>
      <name val="宋体"/>
      <charset val="134"/>
    </font>
    <font>
      <sz val="11"/>
      <color indexed="2"/>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65"/>
      <name val="宋体"/>
      <charset val="134"/>
    </font>
    <font>
      <sz val="11"/>
      <color indexed="52"/>
      <name val="宋体"/>
      <charset val="134"/>
    </font>
    <font>
      <sz val="11"/>
      <color indexed="17"/>
      <name val="宋体"/>
      <charset val="134"/>
    </font>
    <font>
      <sz val="11"/>
      <color indexed="60"/>
      <name val="宋体"/>
      <charset val="134"/>
    </font>
    <font>
      <sz val="11"/>
      <color indexed="65"/>
      <name val="宋体"/>
      <charset val="134"/>
    </font>
    <font>
      <sz val="11"/>
      <color theme="1"/>
      <name val="等线"/>
      <charset val="134"/>
      <scheme val="minor"/>
    </font>
    <font>
      <sz val="10"/>
      <name val="黑体"/>
      <charset val="134"/>
    </font>
    <font>
      <sz val="11"/>
      <name val="SimSun"/>
      <charset val="134"/>
    </font>
  </fonts>
  <fills count="19">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indexed="26"/>
        <bgColor indexed="26"/>
      </patternFill>
    </fill>
    <fill>
      <patternFill patternType="solid">
        <fgColor indexed="47"/>
        <bgColor indexed="47"/>
      </patternFill>
    </fill>
    <fill>
      <patternFill patternType="solid">
        <fgColor indexed="55"/>
        <bgColor indexed="55"/>
      </patternFill>
    </fill>
    <fill>
      <patternFill patternType="solid">
        <fgColor indexed="42"/>
        <bgColor indexed="42"/>
      </patternFill>
    </fill>
    <fill>
      <patternFill patternType="solid">
        <fgColor indexed="29"/>
        <bgColor indexed="29"/>
      </patternFill>
    </fill>
    <fill>
      <patternFill patternType="solid">
        <fgColor indexed="43"/>
        <bgColor indexed="43"/>
      </patternFill>
    </fill>
    <fill>
      <patternFill patternType="solid">
        <fgColor indexed="49"/>
        <bgColor indexed="49"/>
      </patternFill>
    </fill>
    <fill>
      <patternFill patternType="solid">
        <fgColor indexed="31"/>
        <bgColor indexed="31"/>
      </patternFill>
    </fill>
    <fill>
      <patternFill patternType="solid">
        <fgColor indexed="44"/>
        <bgColor indexed="44"/>
      </patternFill>
    </fill>
    <fill>
      <patternFill patternType="solid">
        <fgColor indexed="2"/>
        <bgColor indexed="2"/>
      </patternFill>
    </fill>
    <fill>
      <patternFill patternType="solid">
        <fgColor indexed="57"/>
        <bgColor indexed="57"/>
      </patternFill>
    </fill>
    <fill>
      <patternFill patternType="solid">
        <fgColor indexed="25"/>
        <bgColor indexed="25"/>
      </patternFill>
    </fill>
    <fill>
      <patternFill patternType="solid">
        <fgColor indexed="46"/>
        <bgColor indexed="46"/>
      </patternFill>
    </fill>
    <fill>
      <patternFill patternType="solid">
        <fgColor indexed="27"/>
        <bgColor indexed="27"/>
      </patternFill>
    </fill>
    <fill>
      <patternFill patternType="solid">
        <fgColor indexed="53"/>
        <bgColor indexed="53"/>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indexed="65"/>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0">
    <xf numFmtId="0" fontId="0" fillId="0" borderId="0"/>
    <xf numFmtId="43" fontId="0" fillId="0" borderId="0"/>
    <xf numFmtId="176" fontId="0" fillId="0" borderId="0"/>
    <xf numFmtId="9" fontId="0" fillId="0" borderId="0"/>
    <xf numFmtId="41" fontId="0" fillId="0" borderId="0"/>
    <xf numFmtId="177" fontId="0" fillId="0" borderId="0"/>
    <xf numFmtId="0" fontId="31" fillId="0" borderId="0"/>
    <xf numFmtId="0" fontId="32" fillId="0" borderId="0"/>
    <xf numFmtId="0" fontId="0" fillId="4" borderId="17"/>
    <xf numFmtId="0" fontId="33" fillId="0" borderId="0"/>
    <xf numFmtId="0" fontId="34" fillId="0" borderId="0"/>
    <xf numFmtId="0" fontId="35" fillId="0" borderId="0"/>
    <xf numFmtId="0" fontId="36" fillId="0" borderId="18"/>
    <xf numFmtId="0" fontId="37" fillId="0" borderId="18"/>
    <xf numFmtId="0" fontId="38" fillId="0" borderId="19"/>
    <xf numFmtId="0" fontId="38" fillId="0" borderId="0"/>
    <xf numFmtId="0" fontId="39" fillId="5" borderId="20"/>
    <xf numFmtId="0" fontId="40" fillId="2" borderId="21"/>
    <xf numFmtId="0" fontId="41" fillId="2" borderId="20"/>
    <xf numFmtId="0" fontId="42" fillId="6" borderId="22"/>
    <xf numFmtId="0" fontId="43" fillId="0" borderId="23"/>
    <xf numFmtId="0" fontId="9" fillId="0" borderId="24"/>
    <xf numFmtId="0" fontId="44" fillId="7" borderId="0"/>
    <xf numFmtId="0" fontId="45" fillId="8" borderId="0"/>
    <xf numFmtId="0" fontId="45" fillId="9" borderId="0"/>
    <xf numFmtId="0" fontId="46" fillId="10" borderId="0"/>
    <xf numFmtId="0" fontId="0" fillId="11" borderId="0"/>
    <xf numFmtId="0" fontId="0" fillId="12" borderId="0"/>
    <xf numFmtId="0" fontId="46" fillId="12" borderId="0"/>
    <xf numFmtId="0" fontId="46" fillId="13" borderId="0"/>
    <xf numFmtId="0" fontId="0" fillId="8" borderId="0"/>
    <xf numFmtId="0" fontId="0" fillId="8" borderId="0"/>
    <xf numFmtId="0" fontId="46" fillId="8" borderId="0"/>
    <xf numFmtId="0" fontId="46" fillId="14" borderId="0"/>
    <xf numFmtId="0" fontId="0" fillId="7" borderId="0"/>
    <xf numFmtId="0" fontId="0" fillId="7" borderId="0"/>
    <xf numFmtId="0" fontId="46" fillId="7" borderId="0"/>
    <xf numFmtId="0" fontId="46" fillId="15" borderId="0"/>
    <xf numFmtId="0" fontId="0" fillId="16" borderId="0"/>
    <xf numFmtId="0" fontId="0" fillId="16" borderId="0"/>
    <xf numFmtId="0" fontId="46" fillId="16" borderId="0"/>
    <xf numFmtId="0" fontId="46" fillId="10" borderId="0"/>
    <xf numFmtId="0" fontId="0" fillId="17" borderId="0"/>
    <xf numFmtId="0" fontId="0" fillId="12" borderId="0"/>
    <xf numFmtId="0" fontId="46" fillId="12" borderId="0"/>
    <xf numFmtId="0" fontId="46" fillId="18" borderId="0"/>
    <xf numFmtId="0" fontId="0" fillId="5" borderId="0"/>
    <xf numFmtId="0" fontId="0" fillId="5" borderId="0"/>
    <xf numFmtId="0" fontId="46" fillId="5" borderId="0"/>
    <xf numFmtId="0" fontId="47" fillId="0" borderId="0"/>
    <xf numFmtId="0" fontId="0" fillId="0" borderId="0"/>
    <xf numFmtId="0" fontId="19" fillId="0" borderId="0">
      <alignment vertical="center"/>
    </xf>
    <xf numFmtId="0" fontId="11" fillId="0" borderId="0"/>
    <xf numFmtId="0" fontId="19" fillId="0" borderId="0"/>
    <xf numFmtId="0" fontId="0" fillId="0" borderId="0"/>
    <xf numFmtId="0" fontId="0" fillId="0" borderId="0"/>
    <xf numFmtId="0" fontId="19" fillId="0" borderId="0">
      <alignment vertical="center"/>
    </xf>
    <xf numFmtId="0" fontId="4" fillId="0" borderId="0"/>
    <xf numFmtId="0" fontId="11" fillId="0" borderId="0"/>
    <xf numFmtId="0" fontId="11" fillId="0" borderId="0"/>
  </cellStyleXfs>
  <cellXfs count="509">
    <xf numFmtId="0" fontId="0" fillId="0" borderId="0" xfId="0"/>
    <xf numFmtId="0" fontId="1" fillId="0" borderId="0" xfId="57" applyFont="1" applyAlignment="1">
      <alignment vertical="center"/>
    </xf>
    <xf numFmtId="0" fontId="2" fillId="0" borderId="0" xfId="57" applyFont="1" applyAlignment="1">
      <alignment horizontal="center" vertical="center"/>
    </xf>
    <xf numFmtId="0" fontId="3" fillId="0" borderId="0" xfId="57" applyFont="1" applyAlignment="1">
      <alignment vertical="center"/>
    </xf>
    <xf numFmtId="0" fontId="4" fillId="0" borderId="0" xfId="57" applyFont="1" applyAlignment="1">
      <alignment vertical="center"/>
    </xf>
    <xf numFmtId="0" fontId="4" fillId="0" borderId="0" xfId="57" applyFont="1" applyAlignment="1">
      <alignment horizontal="center" vertical="center"/>
    </xf>
    <xf numFmtId="0" fontId="5" fillId="0" borderId="0" xfId="57" applyFont="1" applyAlignment="1">
      <alignment vertical="center"/>
    </xf>
    <xf numFmtId="0" fontId="1" fillId="0" borderId="0" xfId="57" applyFont="1" applyAlignment="1">
      <alignment horizontal="center" vertical="center"/>
    </xf>
    <xf numFmtId="0" fontId="6" fillId="0" borderId="0" xfId="57" applyFont="1" applyAlignment="1">
      <alignment horizontal="center" vertical="center"/>
    </xf>
    <xf numFmtId="0" fontId="7" fillId="0" borderId="0" xfId="57" applyFont="1" applyAlignment="1">
      <alignment horizontal="center" vertical="center"/>
    </xf>
    <xf numFmtId="0" fontId="1" fillId="0" borderId="1" xfId="57" applyFont="1" applyBorder="1" applyAlignment="1">
      <alignment horizontal="left" vertical="center"/>
    </xf>
    <xf numFmtId="0" fontId="1" fillId="0" borderId="1" xfId="57" applyFont="1" applyBorder="1" applyAlignment="1">
      <alignment horizontal="center" vertical="center"/>
    </xf>
    <xf numFmtId="0" fontId="4" fillId="0" borderId="0" xfId="57" applyFont="1" applyAlignment="1">
      <alignment horizontal="right" vertical="center"/>
    </xf>
    <xf numFmtId="0" fontId="8" fillId="0" borderId="2" xfId="57" applyFont="1" applyBorder="1" applyAlignment="1">
      <alignment horizontal="center" vertical="center"/>
    </xf>
    <xf numFmtId="178" fontId="8" fillId="0" borderId="2" xfId="57" applyNumberFormat="1" applyFont="1" applyBorder="1" applyAlignment="1">
      <alignment horizontal="center" vertical="center" wrapText="1"/>
    </xf>
    <xf numFmtId="0" fontId="3" fillId="0" borderId="0" xfId="57" applyFont="1" applyAlignment="1">
      <alignment horizontal="center" vertical="center"/>
    </xf>
    <xf numFmtId="49" fontId="1" fillId="0" borderId="2" xfId="53" applyNumberFormat="1" applyFont="1" applyBorder="1" applyAlignment="1">
      <alignment horizontal="left" vertical="center" wrapText="1"/>
    </xf>
    <xf numFmtId="49" fontId="9" fillId="0" borderId="2" xfId="53" applyNumberFormat="1" applyFont="1" applyBorder="1" applyAlignment="1">
      <alignment horizontal="left" vertical="center" wrapText="1"/>
    </xf>
    <xf numFmtId="179" fontId="1" fillId="0" borderId="2" xfId="57" applyNumberFormat="1" applyFont="1" applyBorder="1" applyAlignment="1">
      <alignment horizontal="center" vertical="center" wrapText="1"/>
    </xf>
    <xf numFmtId="0" fontId="10" fillId="0" borderId="2" xfId="57" applyFont="1" applyBorder="1" applyAlignment="1">
      <alignment horizontal="left" vertical="center" wrapText="1"/>
    </xf>
    <xf numFmtId="0" fontId="11" fillId="0" borderId="2" xfId="0" applyFont="1" applyBorder="1" applyAlignment="1">
      <alignment horizontal="left" vertical="center" wrapText="1"/>
    </xf>
    <xf numFmtId="0" fontId="11" fillId="0" borderId="2" xfId="57" applyFont="1" applyBorder="1" applyAlignment="1">
      <alignment vertical="center" wrapText="1"/>
    </xf>
    <xf numFmtId="0" fontId="1" fillId="0" borderId="2" xfId="57" applyFont="1" applyBorder="1" applyAlignment="1">
      <alignment vertical="center" wrapText="1"/>
    </xf>
    <xf numFmtId="0" fontId="12" fillId="0" borderId="2" xfId="57" applyFont="1" applyBorder="1" applyAlignment="1">
      <alignment horizontal="center" vertical="center" wrapText="1"/>
    </xf>
    <xf numFmtId="179" fontId="12" fillId="0" borderId="2" xfId="57" applyNumberFormat="1" applyFont="1" applyBorder="1" applyAlignment="1">
      <alignment horizontal="center" vertical="center" wrapText="1"/>
    </xf>
    <xf numFmtId="0" fontId="10" fillId="0" borderId="2" xfId="57" applyFont="1" applyBorder="1" applyAlignment="1">
      <alignment vertical="center" wrapText="1"/>
    </xf>
    <xf numFmtId="0" fontId="13" fillId="0" borderId="0" xfId="57" applyFont="1" applyAlignment="1">
      <alignment horizontal="left" vertical="center"/>
    </xf>
    <xf numFmtId="0" fontId="3" fillId="0" borderId="0" xfId="57" applyFont="1" applyAlignment="1">
      <alignment horizontal="left" vertical="center"/>
    </xf>
    <xf numFmtId="49" fontId="0" fillId="0" borderId="2" xfId="53" applyNumberFormat="1" applyFont="1" applyBorder="1" applyAlignment="1">
      <alignment horizontal="left" vertical="center" wrapText="1"/>
    </xf>
    <xf numFmtId="179" fontId="3" fillId="0" borderId="2" xfId="57" applyNumberFormat="1" applyFont="1" applyBorder="1" applyAlignment="1">
      <alignment horizontal="center" vertical="center" wrapText="1"/>
    </xf>
    <xf numFmtId="0" fontId="11" fillId="0" borderId="2" xfId="57" applyFont="1" applyBorder="1" applyAlignment="1">
      <alignment horizontal="left" vertical="center" wrapText="1"/>
    </xf>
    <xf numFmtId="49" fontId="3" fillId="0" borderId="2" xfId="53" applyNumberFormat="1" applyFont="1" applyBorder="1" applyAlignment="1">
      <alignment horizontal="left" vertical="center" wrapText="1"/>
    </xf>
    <xf numFmtId="49" fontId="12" fillId="0" borderId="2" xfId="53" applyNumberFormat="1" applyFont="1" applyBorder="1" applyAlignment="1">
      <alignment horizontal="center" vertical="center" wrapText="1"/>
    </xf>
    <xf numFmtId="0" fontId="1" fillId="0" borderId="0" xfId="57" applyFont="1" applyAlignment="1">
      <alignment vertical="center" wrapText="1"/>
    </xf>
    <xf numFmtId="0" fontId="4" fillId="0" borderId="0" xfId="57" applyFont="1" applyAlignment="1">
      <alignment vertical="center" wrapText="1"/>
    </xf>
    <xf numFmtId="0" fontId="4" fillId="0" borderId="0" xfId="57" applyFont="1" applyAlignment="1">
      <alignment horizontal="center" vertical="center" wrapText="1"/>
    </xf>
    <xf numFmtId="0" fontId="5" fillId="0" borderId="0" xfId="57" applyFont="1" applyAlignment="1">
      <alignment vertical="center" wrapText="1"/>
    </xf>
    <xf numFmtId="0" fontId="1" fillId="0" borderId="0" xfId="57" applyFont="1" applyAlignment="1">
      <alignment horizontal="center" vertical="center" wrapText="1"/>
    </xf>
    <xf numFmtId="0" fontId="7" fillId="0" borderId="0" xfId="57" applyFont="1" applyAlignment="1">
      <alignment horizontal="center" vertical="center" wrapText="1"/>
    </xf>
    <xf numFmtId="0" fontId="1" fillId="0" borderId="1" xfId="57" applyFont="1" applyBorder="1" applyAlignment="1">
      <alignment horizontal="left" vertical="center" wrapText="1"/>
    </xf>
    <xf numFmtId="0" fontId="1" fillId="0" borderId="1" xfId="57" applyFont="1" applyBorder="1" applyAlignment="1">
      <alignment horizontal="right" vertical="center" wrapText="1"/>
    </xf>
    <xf numFmtId="0" fontId="1" fillId="0" borderId="2" xfId="57" applyFont="1" applyBorder="1" applyAlignment="1">
      <alignment horizontal="center" vertical="center" wrapText="1"/>
    </xf>
    <xf numFmtId="178" fontId="1" fillId="0" borderId="2" xfId="57" applyNumberFormat="1" applyFont="1" applyBorder="1" applyAlignment="1">
      <alignment horizontal="center" vertical="center" wrapText="1"/>
    </xf>
    <xf numFmtId="0" fontId="1" fillId="0" borderId="2" xfId="57" applyFont="1" applyBorder="1" applyAlignment="1">
      <alignment horizontal="left" vertical="center" wrapText="1"/>
    </xf>
    <xf numFmtId="179" fontId="1" fillId="0" borderId="2" xfId="57" applyNumberFormat="1" applyFont="1" applyBorder="1" applyAlignment="1">
      <alignment horizontal="left" vertical="center" wrapText="1"/>
    </xf>
    <xf numFmtId="179" fontId="10" fillId="0" borderId="2" xfId="57" applyNumberFormat="1" applyFont="1" applyBorder="1" applyAlignment="1">
      <alignment horizontal="left" vertical="center" wrapText="1"/>
    </xf>
    <xf numFmtId="179" fontId="14" fillId="0" borderId="2" xfId="0" applyNumberFormat="1" applyFont="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Border="1" applyAlignment="1">
      <alignment vertical="center" wrapText="1"/>
    </xf>
    <xf numFmtId="179" fontId="14"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vertical="center" wrapText="1"/>
    </xf>
    <xf numFmtId="178" fontId="12" fillId="0" borderId="2" xfId="57" applyNumberFormat="1" applyFont="1" applyBorder="1" applyAlignment="1">
      <alignment horizontal="center" vertical="center" wrapText="1"/>
    </xf>
    <xf numFmtId="178" fontId="1" fillId="0" borderId="2" xfId="57" applyNumberFormat="1" applyFont="1" applyBorder="1" applyAlignment="1">
      <alignment horizontal="left" vertical="center" wrapText="1"/>
    </xf>
    <xf numFmtId="0" fontId="12" fillId="0" borderId="0" xfId="57" applyFont="1" applyAlignment="1">
      <alignment horizontal="center" vertical="center"/>
    </xf>
    <xf numFmtId="179" fontId="8" fillId="0" borderId="2" xfId="0" applyNumberFormat="1" applyFont="1" applyBorder="1" applyAlignment="1" applyProtection="1">
      <alignment horizontal="center" vertical="center" wrapText="1"/>
    </xf>
    <xf numFmtId="179" fontId="1" fillId="0" borderId="2" xfId="0" applyNumberFormat="1" applyFont="1" applyBorder="1" applyAlignment="1" applyProtection="1">
      <alignment vertical="center"/>
    </xf>
    <xf numFmtId="179" fontId="9" fillId="0" borderId="2" xfId="0" applyNumberFormat="1" applyFont="1" applyBorder="1" applyAlignment="1" applyProtection="1">
      <alignment horizontal="center" vertical="center" wrapText="1"/>
    </xf>
    <xf numFmtId="0" fontId="12" fillId="0" borderId="2" xfId="57" applyFont="1" applyBorder="1" applyAlignment="1">
      <alignment horizontal="center" vertical="center"/>
    </xf>
    <xf numFmtId="0" fontId="1" fillId="0" borderId="2" xfId="57" applyFont="1" applyBorder="1" applyAlignment="1">
      <alignment vertical="center"/>
    </xf>
    <xf numFmtId="179" fontId="1" fillId="0" borderId="2" xfId="53" applyNumberFormat="1" applyFont="1" applyBorder="1" applyAlignment="1" applyProtection="1">
      <alignment horizontal="left" vertical="center"/>
    </xf>
    <xf numFmtId="179" fontId="0" fillId="0" borderId="2" xfId="53" applyNumberFormat="1" applyFont="1" applyBorder="1" applyAlignment="1" applyProtection="1">
      <alignment horizontal="left" vertical="center"/>
    </xf>
    <xf numFmtId="0" fontId="1" fillId="0" borderId="2" xfId="57" applyFont="1" applyBorder="1" applyAlignment="1">
      <alignment horizontal="center" vertical="center"/>
    </xf>
    <xf numFmtId="178" fontId="1" fillId="0" borderId="2" xfId="57" applyNumberFormat="1" applyFont="1" applyBorder="1" applyAlignment="1">
      <alignment horizontal="center" vertical="center"/>
    </xf>
    <xf numFmtId="179" fontId="9" fillId="0" borderId="2" xfId="53" applyNumberFormat="1" applyFont="1" applyBorder="1" applyAlignment="1" applyProtection="1">
      <alignment horizontal="center" vertical="center"/>
    </xf>
    <xf numFmtId="179" fontId="1" fillId="0" borderId="2" xfId="57" applyNumberFormat="1" applyFont="1" applyBorder="1" applyAlignment="1" applyProtection="1">
      <alignment vertical="center"/>
    </xf>
    <xf numFmtId="179" fontId="9" fillId="0" borderId="2" xfId="57" applyNumberFormat="1" applyFont="1" applyBorder="1" applyAlignment="1" applyProtection="1">
      <alignment horizontal="center" vertical="center"/>
    </xf>
    <xf numFmtId="0" fontId="1" fillId="0" borderId="1" xfId="57" applyFont="1" applyBorder="1" applyAlignment="1">
      <alignment horizontal="right" vertical="center"/>
    </xf>
    <xf numFmtId="179" fontId="8" fillId="0" borderId="2" xfId="0" applyNumberFormat="1" applyFont="1" applyBorder="1" applyAlignment="1" applyProtection="1">
      <alignment horizontal="center" vertical="center"/>
    </xf>
    <xf numFmtId="179" fontId="0" fillId="0" borderId="2" xfId="0" applyNumberFormat="1" applyFont="1" applyBorder="1" applyAlignment="1" applyProtection="1">
      <alignment horizontal="left" vertical="center"/>
    </xf>
    <xf numFmtId="179" fontId="9" fillId="0" borderId="2" xfId="0" applyNumberFormat="1" applyFont="1" applyBorder="1" applyAlignment="1" applyProtection="1">
      <alignment horizontal="center" vertical="center"/>
    </xf>
    <xf numFmtId="179" fontId="12" fillId="0" borderId="2" xfId="57" applyNumberFormat="1" applyFont="1" applyBorder="1" applyAlignment="1">
      <alignment horizontal="center" vertical="center"/>
    </xf>
    <xf numFmtId="179" fontId="1" fillId="0" borderId="2" xfId="57" applyNumberFormat="1" applyFont="1" applyBorder="1" applyAlignment="1">
      <alignment horizontal="left" vertical="center"/>
    </xf>
    <xf numFmtId="179" fontId="1" fillId="0" borderId="2" xfId="57" applyNumberFormat="1" applyFont="1" applyBorder="1" applyAlignment="1" applyProtection="1">
      <alignment horizontal="left" vertical="center"/>
    </xf>
    <xf numFmtId="179" fontId="1" fillId="0" borderId="2" xfId="57" applyNumberFormat="1" applyFont="1" applyBorder="1" applyAlignment="1">
      <alignment horizontal="center" vertical="center"/>
    </xf>
    <xf numFmtId="0" fontId="1" fillId="0" borderId="2" xfId="0" applyFont="1" applyBorder="1" applyAlignment="1">
      <alignment horizontal="left" vertical="center"/>
    </xf>
    <xf numFmtId="0" fontId="1" fillId="0" borderId="2" xfId="0" applyFont="1" applyBorder="1" applyAlignment="1">
      <alignment horizontal="left" vertical="center" wrapText="1"/>
    </xf>
    <xf numFmtId="179" fontId="0" fillId="0" borderId="2" xfId="57" applyNumberFormat="1" applyFont="1" applyBorder="1" applyAlignment="1" applyProtection="1">
      <alignment horizontal="left" vertical="center"/>
    </xf>
    <xf numFmtId="178" fontId="12" fillId="0" borderId="2" xfId="57" applyNumberFormat="1" applyFont="1" applyBorder="1" applyAlignment="1">
      <alignment horizontal="center" vertical="center"/>
    </xf>
    <xf numFmtId="0" fontId="1"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8" fillId="0" borderId="2" xfId="0" applyFont="1" applyBorder="1" applyAlignment="1">
      <alignment horizontal="center" vertical="center"/>
    </xf>
    <xf numFmtId="0" fontId="0" fillId="0" borderId="2" xfId="0" applyFont="1" applyBorder="1" applyAlignment="1">
      <alignment vertical="center" wrapText="1"/>
    </xf>
    <xf numFmtId="179" fontId="1" fillId="0" borderId="2" xfId="0" applyNumberFormat="1" applyFont="1" applyBorder="1" applyAlignment="1">
      <alignment horizontal="center" vertical="center" wrapText="1"/>
    </xf>
    <xf numFmtId="179" fontId="1" fillId="0" borderId="2" xfId="0" applyNumberFormat="1" applyFont="1" applyBorder="1" applyAlignment="1">
      <alignment horizontal="center" vertical="center"/>
    </xf>
    <xf numFmtId="0" fontId="0" fillId="0" borderId="3" xfId="0" applyFont="1" applyBorder="1" applyAlignment="1">
      <alignment horizontal="left" vertical="center" wrapText="1"/>
    </xf>
    <xf numFmtId="0" fontId="1" fillId="0" borderId="3" xfId="0" applyFont="1" applyBorder="1" applyAlignment="1">
      <alignment horizontal="left" vertical="center" wrapText="1"/>
    </xf>
    <xf numFmtId="0" fontId="8" fillId="0" borderId="0" xfId="0" applyFont="1" applyAlignment="1">
      <alignment vertical="center"/>
    </xf>
    <xf numFmtId="0" fontId="4" fillId="0" borderId="0" xfId="0" applyFont="1" applyAlignment="1">
      <alignment vertical="center"/>
    </xf>
    <xf numFmtId="0" fontId="0"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horizontal="center" vertical="center"/>
    </xf>
    <xf numFmtId="0" fontId="12" fillId="0" borderId="2" xfId="0" applyFont="1" applyBorder="1" applyAlignment="1">
      <alignment vertical="center" wrapText="1"/>
    </xf>
    <xf numFmtId="0" fontId="9" fillId="0" borderId="2" xfId="0" applyFont="1" applyBorder="1" applyAlignment="1">
      <alignment vertical="center" wrapText="1"/>
    </xf>
    <xf numFmtId="179" fontId="12" fillId="0" borderId="2" xfId="0" applyNumberFormat="1" applyFont="1" applyBorder="1" applyAlignment="1">
      <alignment horizontal="center" vertical="center" wrapText="1"/>
    </xf>
    <xf numFmtId="0" fontId="1" fillId="0" borderId="2" xfId="55" applyFont="1" applyBorder="1" applyAlignment="1">
      <alignment horizontal="left" vertical="center"/>
    </xf>
    <xf numFmtId="0" fontId="9" fillId="0" borderId="2" xfId="55" applyFont="1" applyBorder="1" applyAlignment="1">
      <alignment horizontal="center" vertical="center"/>
    </xf>
    <xf numFmtId="0" fontId="12" fillId="0" borderId="2" xfId="55" applyFont="1" applyBorder="1" applyAlignment="1">
      <alignment horizontal="center" vertical="center"/>
    </xf>
    <xf numFmtId="0" fontId="0" fillId="0" borderId="2" xfId="55" applyFont="1" applyBorder="1" applyAlignment="1">
      <alignment vertical="center"/>
    </xf>
    <xf numFmtId="0" fontId="1" fillId="0" borderId="2" xfId="55" applyFont="1" applyBorder="1" applyAlignment="1">
      <alignment horizontal="center" vertical="center"/>
    </xf>
    <xf numFmtId="0" fontId="0" fillId="0" borderId="2" xfId="55" applyBorder="1" applyAlignment="1">
      <alignment vertical="center"/>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2" xfId="55" applyFont="1" applyBorder="1" applyAlignment="1">
      <alignment vertical="center"/>
    </xf>
    <xf numFmtId="0" fontId="1" fillId="0" borderId="0" xfId="0" applyFont="1" applyAlignment="1">
      <alignment horizontal="right" vertical="center" wrapText="1"/>
    </xf>
    <xf numFmtId="0" fontId="8" fillId="0" borderId="2" xfId="0" applyFont="1" applyBorder="1" applyAlignment="1" applyProtection="1">
      <alignment horizontal="center" vertical="center" wrapText="1"/>
    </xf>
    <xf numFmtId="0" fontId="1" fillId="0" borderId="2" xfId="0" applyFont="1" applyBorder="1" applyAlignment="1" applyProtection="1">
      <alignment vertical="center" wrapText="1"/>
    </xf>
    <xf numFmtId="179" fontId="1" fillId="0" borderId="2" xfId="0" applyNumberFormat="1" applyFont="1" applyBorder="1" applyAlignment="1" applyProtection="1">
      <alignment horizontal="center" vertical="center"/>
    </xf>
    <xf numFmtId="0" fontId="0" fillId="0" borderId="3" xfId="0" applyBorder="1" applyAlignment="1">
      <alignment horizontal="left" vertical="center"/>
    </xf>
    <xf numFmtId="0" fontId="1" fillId="0" borderId="3" xfId="0" applyFont="1" applyBorder="1" applyAlignment="1">
      <alignment horizontal="left" vertical="center"/>
    </xf>
    <xf numFmtId="0" fontId="15" fillId="0" borderId="0" xfId="58" applyFont="1" applyAlignment="1" applyProtection="1">
      <alignment vertical="center"/>
    </xf>
    <xf numFmtId="0" fontId="16" fillId="0" borderId="0" xfId="58" applyFont="1" applyAlignment="1" applyProtection="1">
      <alignment vertical="center"/>
    </xf>
    <xf numFmtId="0" fontId="4" fillId="0" borderId="0" xfId="58" applyFont="1" applyAlignment="1" applyProtection="1">
      <alignment vertical="center"/>
    </xf>
    <xf numFmtId="0" fontId="6" fillId="0" borderId="0" xfId="58" applyFont="1" applyAlignment="1" applyProtection="1">
      <alignment horizontal="center" vertical="center"/>
    </xf>
    <xf numFmtId="0" fontId="7" fillId="0" borderId="0" xfId="58" applyFont="1" applyAlignment="1" applyProtection="1">
      <alignment horizontal="center" vertical="center"/>
    </xf>
    <xf numFmtId="0" fontId="3" fillId="0" borderId="0" xfId="58" applyFont="1" applyAlignment="1" applyProtection="1">
      <alignment vertical="center"/>
    </xf>
    <xf numFmtId="3" fontId="3" fillId="0" borderId="0" xfId="58" applyNumberFormat="1" applyFont="1" applyAlignment="1" applyProtection="1">
      <alignment vertical="center"/>
    </xf>
    <xf numFmtId="0" fontId="3" fillId="0" borderId="1" xfId="58" applyFont="1" applyBorder="1" applyAlignment="1" applyProtection="1">
      <alignment horizontal="center" vertical="center"/>
    </xf>
    <xf numFmtId="0" fontId="1" fillId="0" borderId="2" xfId="58" applyFont="1" applyBorder="1" applyAlignment="1" applyProtection="1">
      <alignment horizontal="center" vertical="center"/>
    </xf>
    <xf numFmtId="0" fontId="12" fillId="0" borderId="2" xfId="58" applyFont="1" applyBorder="1" applyAlignment="1" applyProtection="1">
      <alignment horizontal="center" vertical="center"/>
    </xf>
    <xf numFmtId="0" fontId="12" fillId="0" borderId="2" xfId="58" applyFont="1" applyBorder="1" applyAlignment="1" applyProtection="1">
      <alignment horizontal="center" vertical="center" wrapText="1"/>
    </xf>
    <xf numFmtId="0" fontId="1" fillId="0" borderId="2" xfId="58" applyFont="1" applyBorder="1" applyAlignment="1" applyProtection="1">
      <alignment horizontal="left" vertical="center"/>
    </xf>
    <xf numFmtId="0" fontId="9" fillId="0" borderId="2" xfId="58" applyFont="1" applyBorder="1" applyAlignment="1" applyProtection="1">
      <alignment vertical="center"/>
    </xf>
    <xf numFmtId="179" fontId="12" fillId="0" borderId="2" xfId="58" applyNumberFormat="1" applyFont="1" applyBorder="1" applyAlignment="1" applyProtection="1">
      <alignment horizontal="center" vertical="center"/>
    </xf>
    <xf numFmtId="0" fontId="1" fillId="0" borderId="2" xfId="58" applyFont="1" applyBorder="1" applyAlignment="1" applyProtection="1">
      <alignment vertical="center"/>
    </xf>
    <xf numFmtId="179" fontId="1" fillId="0" borderId="2" xfId="58" applyNumberFormat="1" applyFont="1" applyBorder="1" applyAlignment="1" applyProtection="1">
      <alignment horizontal="center" vertical="center"/>
    </xf>
    <xf numFmtId="49" fontId="1" fillId="0" borderId="2" xfId="0" applyNumberFormat="1" applyFont="1" applyBorder="1" applyAlignment="1" applyProtection="1">
      <alignment horizontal="left" vertical="center" indent="3"/>
    </xf>
    <xf numFmtId="0" fontId="0" fillId="0" borderId="0" xfId="58" applyFont="1" applyAlignment="1" applyProtection="1">
      <alignment horizontal="left" vertical="center" wrapText="1"/>
    </xf>
    <xf numFmtId="0" fontId="1" fillId="0" borderId="0" xfId="58" applyFont="1" applyAlignment="1" applyProtection="1">
      <alignment horizontal="left" vertical="center" wrapText="1"/>
    </xf>
    <xf numFmtId="0" fontId="1" fillId="0" borderId="0" xfId="58" applyFont="1" applyAlignment="1">
      <alignment horizontal="center" vertical="center"/>
    </xf>
    <xf numFmtId="0" fontId="1" fillId="0" borderId="0" xfId="58" applyFont="1" applyAlignment="1">
      <alignment vertical="center"/>
    </xf>
    <xf numFmtId="0" fontId="4" fillId="0" borderId="0" xfId="58" applyFont="1" applyAlignment="1">
      <alignment vertical="center"/>
    </xf>
    <xf numFmtId="0" fontId="4" fillId="0" borderId="0" xfId="58" applyFont="1" applyAlignment="1">
      <alignment horizontal="center" vertical="center"/>
    </xf>
    <xf numFmtId="0" fontId="4" fillId="0" borderId="0" xfId="58" applyFont="1" applyAlignment="1">
      <alignment vertical="center" wrapText="1"/>
    </xf>
    <xf numFmtId="0" fontId="5" fillId="0" borderId="0" xfId="58" applyFont="1" applyAlignment="1">
      <alignment vertical="center"/>
    </xf>
    <xf numFmtId="0" fontId="6" fillId="0" borderId="0" xfId="58" applyFont="1" applyAlignment="1">
      <alignment horizontal="center" vertical="center"/>
    </xf>
    <xf numFmtId="0" fontId="7" fillId="0" borderId="0" xfId="58" applyFont="1" applyAlignment="1">
      <alignment horizontal="center" vertical="center"/>
    </xf>
    <xf numFmtId="0" fontId="3" fillId="0" borderId="0" xfId="58" applyFont="1" applyAlignment="1">
      <alignment vertical="center"/>
    </xf>
    <xf numFmtId="0" fontId="3" fillId="0" borderId="1" xfId="58" applyFont="1" applyBorder="1" applyAlignment="1">
      <alignment horizontal="right" vertical="center"/>
    </xf>
    <xf numFmtId="0" fontId="8" fillId="0" borderId="2" xfId="58" applyFont="1" applyBorder="1" applyAlignment="1">
      <alignment horizontal="center" vertical="center"/>
    </xf>
    <xf numFmtId="0" fontId="8" fillId="0" borderId="2" xfId="58" applyFont="1" applyBorder="1" applyAlignment="1">
      <alignment horizontal="center" vertical="center" wrapText="1"/>
    </xf>
    <xf numFmtId="0" fontId="1" fillId="0" borderId="2" xfId="58" applyFont="1" applyBorder="1" applyAlignment="1">
      <alignment horizontal="left" vertical="center" wrapText="1"/>
    </xf>
    <xf numFmtId="3" fontId="0" fillId="0" borderId="2" xfId="58" applyNumberFormat="1" applyFont="1" applyBorder="1" applyAlignment="1">
      <alignment vertical="center" wrapText="1"/>
    </xf>
    <xf numFmtId="1" fontId="1" fillId="0" borderId="2" xfId="58" applyNumberFormat="1" applyFont="1" applyBorder="1" applyAlignment="1">
      <alignment horizontal="center" vertical="center" wrapText="1"/>
    </xf>
    <xf numFmtId="0" fontId="1" fillId="0" borderId="2" xfId="58" applyFont="1" applyBorder="1" applyAlignment="1">
      <alignment vertical="center" wrapText="1"/>
    </xf>
    <xf numFmtId="3" fontId="1" fillId="0" borderId="2" xfId="58" applyNumberFormat="1" applyFont="1" applyBorder="1" applyAlignment="1">
      <alignment horizontal="left" vertical="center" wrapText="1"/>
    </xf>
    <xf numFmtId="3" fontId="0" fillId="0" borderId="2" xfId="58" applyNumberFormat="1" applyFont="1" applyBorder="1" applyAlignment="1">
      <alignment horizontal="left" vertical="center" wrapText="1"/>
    </xf>
    <xf numFmtId="3" fontId="1" fillId="0" borderId="2" xfId="58" applyNumberFormat="1" applyFont="1" applyBorder="1" applyAlignment="1">
      <alignment vertical="center" wrapText="1"/>
    </xf>
    <xf numFmtId="0" fontId="0" fillId="0" borderId="2" xfId="58" applyFont="1" applyBorder="1" applyAlignment="1">
      <alignment horizontal="left" vertical="center" wrapText="1"/>
    </xf>
    <xf numFmtId="0" fontId="0" fillId="0" borderId="2" xfId="58" applyFont="1" applyBorder="1" applyAlignment="1">
      <alignment horizontal="left" vertical="center" wrapText="1"/>
    </xf>
    <xf numFmtId="0" fontId="0" fillId="0" borderId="2" xfId="58" applyFont="1" applyBorder="1" applyAlignment="1">
      <alignment vertical="center" wrapText="1"/>
    </xf>
    <xf numFmtId="0" fontId="9" fillId="0" borderId="2" xfId="58" applyFont="1" applyBorder="1" applyAlignment="1">
      <alignment horizontal="center" vertical="center" wrapText="1"/>
    </xf>
    <xf numFmtId="1" fontId="12" fillId="0" borderId="2" xfId="58" applyNumberFormat="1" applyFont="1" applyBorder="1" applyAlignment="1">
      <alignment horizontal="center" vertical="center" wrapText="1"/>
    </xf>
    <xf numFmtId="0" fontId="9" fillId="0" borderId="2" xfId="58" applyFont="1" applyBorder="1" applyAlignment="1">
      <alignment vertical="center" wrapText="1"/>
    </xf>
    <xf numFmtId="0" fontId="1" fillId="0" borderId="0" xfId="58" applyFont="1" applyAlignment="1">
      <alignment vertical="center" wrapText="1"/>
    </xf>
    <xf numFmtId="0" fontId="16" fillId="0" borderId="0" xfId="58" applyFont="1" applyAlignment="1">
      <alignment vertical="center"/>
    </xf>
    <xf numFmtId="3" fontId="3" fillId="0" borderId="0" xfId="58" applyNumberFormat="1" applyFont="1" applyAlignment="1">
      <alignment vertical="center"/>
    </xf>
    <xf numFmtId="0" fontId="3" fillId="0" borderId="1" xfId="58" applyFont="1" applyBorder="1" applyAlignment="1">
      <alignment horizontal="center" vertical="center"/>
    </xf>
    <xf numFmtId="179" fontId="1" fillId="0" borderId="2" xfId="58" applyNumberFormat="1" applyFont="1" applyBorder="1" applyAlignment="1">
      <alignment horizontal="center" vertical="center" wrapText="1"/>
    </xf>
    <xf numFmtId="0" fontId="1" fillId="0" borderId="2" xfId="58" applyFont="1" applyBorder="1" applyAlignment="1">
      <alignment vertical="center"/>
    </xf>
    <xf numFmtId="179" fontId="12" fillId="0" borderId="2" xfId="58" applyNumberFormat="1" applyFont="1" applyBorder="1" applyAlignment="1">
      <alignment horizontal="center" vertical="center" wrapText="1"/>
    </xf>
    <xf numFmtId="49" fontId="0" fillId="0" borderId="2" xfId="0" applyNumberFormat="1" applyBorder="1" applyAlignment="1">
      <alignment horizontal="left" vertical="center" wrapText="1"/>
    </xf>
    <xf numFmtId="0" fontId="1" fillId="0" borderId="2" xfId="58" applyFont="1" applyBorder="1" applyAlignment="1">
      <alignment horizontal="center" vertical="center" wrapText="1"/>
    </xf>
    <xf numFmtId="179" fontId="1" fillId="0" borderId="0" xfId="0" applyNumberFormat="1" applyFont="1"/>
    <xf numFmtId="0" fontId="17" fillId="0" borderId="1" xfId="58" applyFont="1" applyBorder="1" applyAlignment="1">
      <alignment horizontal="right" vertical="center"/>
    </xf>
    <xf numFmtId="0" fontId="1" fillId="0" borderId="2" xfId="58" applyFont="1" applyBorder="1" applyAlignment="1">
      <alignment horizontal="center" vertical="center"/>
    </xf>
    <xf numFmtId="0" fontId="9" fillId="0" borderId="2" xfId="58" applyFont="1" applyBorder="1" applyAlignment="1">
      <alignment horizontal="center" vertical="center"/>
    </xf>
    <xf numFmtId="179" fontId="12" fillId="0" borderId="2" xfId="58" applyNumberFormat="1" applyFont="1" applyBorder="1" applyAlignment="1">
      <alignment horizontal="center" vertical="center"/>
    </xf>
    <xf numFmtId="0" fontId="12" fillId="0" borderId="2" xfId="58" applyFont="1" applyBorder="1" applyAlignment="1">
      <alignment horizontal="center" vertical="center" wrapText="1"/>
    </xf>
    <xf numFmtId="0" fontId="1" fillId="0" borderId="2" xfId="58" applyFont="1" applyBorder="1" applyAlignment="1">
      <alignment horizontal="left" vertical="center"/>
    </xf>
    <xf numFmtId="3" fontId="1" fillId="0" borderId="2" xfId="58" applyNumberFormat="1" applyFont="1" applyBorder="1" applyAlignment="1">
      <alignment vertical="center"/>
    </xf>
    <xf numFmtId="179" fontId="1" fillId="0" borderId="2" xfId="58" applyNumberFormat="1" applyFont="1" applyBorder="1" applyAlignment="1">
      <alignment horizontal="center" vertical="center"/>
    </xf>
    <xf numFmtId="3" fontId="1" fillId="0" borderId="2" xfId="58" applyNumberFormat="1" applyFont="1" applyBorder="1" applyAlignment="1">
      <alignment horizontal="left" vertical="center"/>
    </xf>
    <xf numFmtId="0" fontId="0" fillId="0" borderId="2" xfId="58" applyFont="1" applyBorder="1" applyAlignment="1">
      <alignment vertical="center"/>
    </xf>
    <xf numFmtId="3" fontId="17" fillId="0" borderId="2" xfId="58" applyNumberFormat="1" applyFont="1" applyBorder="1" applyAlignment="1">
      <alignment horizontal="left" vertical="center"/>
    </xf>
    <xf numFmtId="179" fontId="17" fillId="0" borderId="2" xfId="58" applyNumberFormat="1" applyFont="1" applyBorder="1" applyAlignment="1">
      <alignment horizontal="center" vertical="center"/>
    </xf>
    <xf numFmtId="0" fontId="12" fillId="0" borderId="2" xfId="58" applyFont="1" applyBorder="1" applyAlignment="1">
      <alignment horizontal="left" vertical="center"/>
    </xf>
    <xf numFmtId="0" fontId="12" fillId="0" borderId="2" xfId="58" applyFont="1" applyBorder="1" applyAlignment="1">
      <alignment vertical="center" wrapText="1"/>
    </xf>
    <xf numFmtId="179" fontId="1" fillId="0" borderId="2" xfId="58" applyNumberFormat="1" applyFont="1" applyBorder="1" applyAlignment="1">
      <alignment horizontal="left" vertical="center"/>
    </xf>
    <xf numFmtId="179" fontId="12" fillId="0" borderId="2" xfId="58" applyNumberFormat="1" applyFont="1" applyBorder="1" applyAlignment="1">
      <alignment vertical="center"/>
    </xf>
    <xf numFmtId="179" fontId="1" fillId="0" borderId="2" xfId="0" applyNumberFormat="1" applyFont="1" applyBorder="1"/>
    <xf numFmtId="179" fontId="1" fillId="0" borderId="2" xfId="58" applyNumberFormat="1" applyFont="1" applyBorder="1" applyAlignment="1">
      <alignment vertical="center"/>
    </xf>
    <xf numFmtId="1" fontId="17" fillId="0" borderId="2" xfId="58" applyNumberFormat="1" applyFont="1" applyBorder="1" applyAlignment="1">
      <alignment horizontal="center" vertical="center"/>
    </xf>
    <xf numFmtId="1" fontId="12" fillId="0" borderId="2" xfId="58" applyNumberFormat="1" applyFont="1" applyBorder="1" applyAlignment="1">
      <alignment horizontal="center" vertical="center"/>
    </xf>
    <xf numFmtId="179" fontId="0" fillId="0" borderId="0" xfId="0" applyNumberFormat="1"/>
    <xf numFmtId="3" fontId="0" fillId="0" borderId="2" xfId="58" applyNumberFormat="1" applyFont="1" applyBorder="1" applyAlignment="1">
      <alignment vertical="center"/>
    </xf>
    <xf numFmtId="179" fontId="0" fillId="0" borderId="2" xfId="58" applyNumberFormat="1" applyFont="1" applyBorder="1" applyAlignment="1">
      <alignment vertical="center"/>
    </xf>
    <xf numFmtId="179" fontId="0" fillId="0" borderId="2" xfId="0" applyNumberFormat="1" applyBorder="1"/>
    <xf numFmtId="179" fontId="12" fillId="0" borderId="2" xfId="58" applyNumberFormat="1" applyFont="1" applyBorder="1" applyAlignment="1">
      <alignment horizontal="left" vertical="center"/>
    </xf>
    <xf numFmtId="179" fontId="9" fillId="0" borderId="2" xfId="58" applyNumberFormat="1" applyFont="1" applyBorder="1" applyAlignment="1">
      <alignment horizontal="center" vertical="center"/>
    </xf>
    <xf numFmtId="0" fontId="12" fillId="0" borderId="2" xfId="58" applyFont="1" applyBorder="1" applyAlignment="1">
      <alignment vertical="center"/>
    </xf>
    <xf numFmtId="0" fontId="0" fillId="0" borderId="0" xfId="0" applyAlignment="1">
      <alignment horizontal="center"/>
    </xf>
    <xf numFmtId="0" fontId="18" fillId="0" borderId="0" xfId="0" applyFont="1" applyAlignment="1">
      <alignment horizontal="center"/>
    </xf>
    <xf numFmtId="0" fontId="13" fillId="0" borderId="0" xfId="0" applyFont="1" applyAlignment="1">
      <alignment horizontal="right"/>
    </xf>
    <xf numFmtId="0" fontId="0" fillId="0" borderId="4" xfId="0" applyFont="1" applyBorder="1" applyAlignment="1">
      <alignment horizontal="center" vertical="center" wrapText="1"/>
    </xf>
    <xf numFmtId="0" fontId="0" fillId="0" borderId="2" xfId="0" applyBorder="1" applyAlignment="1">
      <alignment horizontal="center"/>
    </xf>
    <xf numFmtId="0" fontId="17" fillId="0" borderId="4" xfId="0" applyFont="1" applyBorder="1" applyAlignment="1">
      <alignment horizontal="left" vertical="center"/>
    </xf>
    <xf numFmtId="0" fontId="13" fillId="0" borderId="2" xfId="0" applyFont="1" applyBorder="1" applyAlignment="1">
      <alignment horizontal="left" vertical="center"/>
    </xf>
    <xf numFmtId="0" fontId="17" fillId="0" borderId="2" xfId="0" applyFont="1" applyBorder="1" applyAlignment="1">
      <alignment horizontal="left" vertical="center"/>
    </xf>
    <xf numFmtId="0" fontId="19" fillId="0" borderId="2" xfId="0" applyFont="1" applyBorder="1" applyAlignment="1">
      <alignment horizontal="center" vertical="center"/>
    </xf>
    <xf numFmtId="0" fontId="17" fillId="0" borderId="5" xfId="0" applyFont="1" applyBorder="1" applyAlignment="1">
      <alignment horizontal="left" vertical="center"/>
    </xf>
    <xf numFmtId="0" fontId="19" fillId="0" borderId="5" xfId="0" applyFont="1" applyBorder="1" applyAlignment="1">
      <alignment horizontal="center" vertical="center"/>
    </xf>
    <xf numFmtId="0" fontId="17" fillId="0" borderId="6" xfId="0" applyFont="1" applyBorder="1" applyAlignment="1">
      <alignment horizontal="left" vertical="center"/>
    </xf>
    <xf numFmtId="0" fontId="0" fillId="0" borderId="0" xfId="0" applyAlignment="1">
      <alignment vertical="center"/>
    </xf>
    <xf numFmtId="0" fontId="20" fillId="0" borderId="0" xfId="0" applyFont="1" applyAlignment="1">
      <alignment horizontal="center" vertical="center"/>
    </xf>
    <xf numFmtId="0" fontId="0" fillId="0" borderId="2" xfId="0" applyBorder="1" applyAlignment="1">
      <alignmen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xf numFmtId="0" fontId="19" fillId="0" borderId="0" xfId="0" applyFont="1" applyProtection="1"/>
    <xf numFmtId="0" fontId="21" fillId="0" borderId="0" xfId="0" applyFont="1" applyProtection="1"/>
    <xf numFmtId="0" fontId="22" fillId="0" borderId="0" xfId="0" applyFont="1" applyAlignment="1" applyProtection="1">
      <alignment horizontal="center" vertical="center"/>
    </xf>
    <xf numFmtId="0" fontId="7" fillId="0" borderId="0" xfId="0" applyFont="1" applyAlignment="1" applyProtection="1">
      <alignment horizontal="center" vertical="center"/>
    </xf>
    <xf numFmtId="0" fontId="21" fillId="0" borderId="0" xfId="0" applyFont="1" applyAlignment="1" applyProtection="1">
      <alignment vertical="center"/>
    </xf>
    <xf numFmtId="0" fontId="23" fillId="0" borderId="0" xfId="0" applyFont="1" applyAlignment="1" applyProtection="1">
      <alignment vertical="center"/>
    </xf>
    <xf numFmtId="180" fontId="24" fillId="0" borderId="2" xfId="0" applyNumberFormat="1"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181" fontId="3" fillId="0" borderId="2" xfId="0" applyNumberFormat="1"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2" xfId="0" applyFont="1" applyBorder="1" applyAlignment="1" applyProtection="1">
      <alignment vertical="center" wrapText="1"/>
    </xf>
    <xf numFmtId="49" fontId="3" fillId="0" borderId="2" xfId="0" applyNumberFormat="1" applyFont="1" applyBorder="1" applyAlignment="1" applyProtection="1">
      <alignment horizontal="left" vertical="center" wrapText="1"/>
    </xf>
    <xf numFmtId="0" fontId="17" fillId="0" borderId="2" xfId="0" applyFont="1" applyBorder="1" applyAlignment="1" applyProtection="1">
      <alignment vertical="center" wrapText="1"/>
    </xf>
    <xf numFmtId="49" fontId="17" fillId="0" borderId="2" xfId="6" applyNumberFormat="1" applyFont="1" applyBorder="1" applyAlignment="1" applyProtection="1">
      <alignment horizontal="left" vertical="center" wrapText="1"/>
    </xf>
    <xf numFmtId="0" fontId="19" fillId="0" borderId="0" xfId="0" applyFont="1" applyAlignment="1" applyProtection="1">
      <alignment vertical="center"/>
    </xf>
    <xf numFmtId="0" fontId="11" fillId="0" borderId="0" xfId="59" applyFont="1"/>
    <xf numFmtId="0" fontId="26" fillId="0" borderId="0" xfId="59" applyFont="1" applyAlignment="1" applyProtection="1">
      <alignment horizontal="centerContinuous" vertical="center"/>
    </xf>
    <xf numFmtId="0" fontId="17" fillId="0" borderId="0" xfId="59" applyFont="1" applyAlignment="1">
      <alignment vertical="center"/>
    </xf>
    <xf numFmtId="0" fontId="17" fillId="0" borderId="0" xfId="59" applyFont="1"/>
    <xf numFmtId="0" fontId="17" fillId="0" borderId="2" xfId="59" applyFont="1" applyBorder="1" applyAlignment="1" applyProtection="1">
      <alignment horizontal="center" vertical="center"/>
    </xf>
    <xf numFmtId="0" fontId="17" fillId="0" borderId="5" xfId="59" applyFont="1" applyBorder="1" applyAlignment="1" applyProtection="1">
      <alignment horizontal="center" vertical="center"/>
    </xf>
    <xf numFmtId="0" fontId="17" fillId="0" borderId="5" xfId="59" applyFont="1" applyBorder="1" applyAlignment="1" applyProtection="1">
      <alignment horizontal="center" vertical="center" wrapText="1"/>
    </xf>
    <xf numFmtId="0" fontId="17" fillId="0" borderId="9" xfId="59" applyFont="1" applyBorder="1" applyAlignment="1" applyProtection="1">
      <alignment horizontal="center" vertical="center"/>
    </xf>
    <xf numFmtId="0" fontId="17" fillId="0" borderId="3" xfId="59" applyFont="1" applyBorder="1" applyAlignment="1" applyProtection="1">
      <alignment horizontal="center" vertical="center"/>
    </xf>
    <xf numFmtId="0" fontId="17" fillId="0" borderId="10" xfId="59" applyFont="1" applyBorder="1" applyAlignment="1" applyProtection="1">
      <alignment horizontal="center" vertical="center"/>
    </xf>
    <xf numFmtId="0" fontId="17" fillId="0" borderId="11" xfId="59" applyFont="1" applyBorder="1" applyAlignment="1" applyProtection="1">
      <alignment horizontal="center" vertical="center"/>
    </xf>
    <xf numFmtId="0" fontId="17" fillId="0" borderId="11" xfId="59" applyFont="1" applyBorder="1" applyAlignment="1" applyProtection="1">
      <alignment horizontal="center" vertical="center" wrapText="1"/>
    </xf>
    <xf numFmtId="0" fontId="17" fillId="0" borderId="12" xfId="59" applyFont="1" applyBorder="1" applyAlignment="1" applyProtection="1">
      <alignment horizontal="center" vertical="center"/>
    </xf>
    <xf numFmtId="0" fontId="17" fillId="0" borderId="0" xfId="59" applyFont="1" applyAlignment="1" applyProtection="1">
      <alignment horizontal="center" vertical="center"/>
    </xf>
    <xf numFmtId="0" fontId="17" fillId="0" borderId="13" xfId="59" applyFont="1" applyBorder="1" applyAlignment="1" applyProtection="1">
      <alignment horizontal="center" vertical="center"/>
    </xf>
    <xf numFmtId="0" fontId="17" fillId="0" borderId="14" xfId="59" applyFont="1" applyBorder="1" applyAlignment="1" applyProtection="1">
      <alignment horizontal="center" vertical="center"/>
    </xf>
    <xf numFmtId="0" fontId="17" fillId="0" borderId="1" xfId="59" applyFont="1" applyBorder="1" applyAlignment="1" applyProtection="1">
      <alignment horizontal="center" vertical="center"/>
    </xf>
    <xf numFmtId="0" fontId="17" fillId="0" borderId="15" xfId="59" applyFont="1" applyBorder="1" applyAlignment="1" applyProtection="1">
      <alignment horizontal="center" vertical="center"/>
    </xf>
    <xf numFmtId="0" fontId="17" fillId="0" borderId="8" xfId="59" applyFont="1" applyBorder="1" applyAlignment="1" applyProtection="1">
      <alignment horizontal="center" vertical="center"/>
    </xf>
    <xf numFmtId="0" fontId="17" fillId="0" borderId="8" xfId="59" applyFont="1" applyBorder="1" applyAlignment="1" applyProtection="1">
      <alignment horizontal="center" vertical="center" wrapText="1"/>
    </xf>
    <xf numFmtId="0" fontId="17" fillId="0" borderId="2" xfId="59" applyFont="1" applyBorder="1" applyAlignment="1" applyProtection="1">
      <alignment horizontal="center" vertical="center" wrapText="1"/>
    </xf>
    <xf numFmtId="0" fontId="17" fillId="0" borderId="2" xfId="59" applyFont="1" applyBorder="1" applyAlignment="1">
      <alignment horizontal="center" vertical="center" wrapText="1"/>
    </xf>
    <xf numFmtId="182" fontId="17" fillId="0" borderId="4" xfId="59" applyNumberFormat="1" applyFont="1" applyBorder="1" applyAlignment="1" applyProtection="1">
      <alignment horizontal="right" vertical="center" wrapText="1"/>
    </xf>
    <xf numFmtId="182" fontId="17" fillId="0" borderId="2" xfId="59" applyNumberFormat="1" applyFont="1" applyBorder="1" applyAlignment="1" applyProtection="1">
      <alignment horizontal="right" vertical="center" wrapText="1"/>
    </xf>
    <xf numFmtId="0" fontId="19" fillId="0" borderId="3" xfId="0" applyFont="1" applyBorder="1" applyAlignment="1" applyProtection="1">
      <alignment horizontal="left" vertical="center" wrapText="1"/>
    </xf>
    <xf numFmtId="0" fontId="6"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lignment horizontal="centerContinuous" vertical="center"/>
    </xf>
    <xf numFmtId="0" fontId="8" fillId="0" borderId="2" xfId="0" applyFont="1" applyBorder="1" applyAlignment="1">
      <alignment horizontal="centerContinuous" vertical="center"/>
    </xf>
    <xf numFmtId="0" fontId="0" fillId="0" borderId="2" xfId="0" applyFont="1" applyBorder="1" applyAlignment="1" applyProtection="1">
      <alignment horizontal="centerContinuous" vertical="center"/>
    </xf>
    <xf numFmtId="0" fontId="1" fillId="0" borderId="2" xfId="0" applyFont="1" applyBorder="1" applyAlignment="1">
      <alignment horizontal="center" vertical="center"/>
    </xf>
    <xf numFmtId="0" fontId="0" fillId="0" borderId="2" xfId="0" applyFont="1" applyBorder="1" applyAlignment="1" applyProtection="1">
      <alignment horizontal="center" vertical="center"/>
    </xf>
    <xf numFmtId="0" fontId="1" fillId="0" borderId="2"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179" fontId="1" fillId="0" borderId="2" xfId="0" applyNumberFormat="1" applyFont="1" applyBorder="1" applyAlignment="1" applyProtection="1">
      <alignment horizontal="right" vertical="center" wrapText="1"/>
    </xf>
    <xf numFmtId="0" fontId="12" fillId="0" borderId="2" xfId="0" applyFont="1" applyBorder="1" applyAlignment="1" applyProtection="1">
      <alignment horizontal="left" vertical="center" wrapText="1"/>
    </xf>
    <xf numFmtId="0" fontId="0" fillId="0" borderId="0" xfId="0" applyFont="1" applyAlignment="1" applyProtection="1">
      <alignment horizontal="right" vertical="center"/>
    </xf>
    <xf numFmtId="0" fontId="1" fillId="0" borderId="2" xfId="0" applyFont="1" applyBorder="1" applyAlignment="1" applyProtection="1">
      <alignment horizontal="centerContinuous" vertical="center"/>
    </xf>
    <xf numFmtId="3" fontId="1" fillId="0" borderId="2" xfId="0" applyNumberFormat="1" applyFont="1" applyBorder="1" applyAlignment="1" applyProtection="1">
      <alignment horizontal="right" vertical="center" wrapText="1"/>
    </xf>
    <xf numFmtId="0" fontId="9" fillId="0" borderId="2" xfId="0" applyFont="1" applyBorder="1" applyAlignment="1" applyProtection="1">
      <alignment horizontal="left" vertical="center" wrapText="1"/>
    </xf>
    <xf numFmtId="3" fontId="12" fillId="0" borderId="2" xfId="0" applyNumberFormat="1" applyFont="1" applyBorder="1" applyAlignment="1" applyProtection="1">
      <alignment horizontal="right" vertical="center" wrapText="1"/>
    </xf>
    <xf numFmtId="0" fontId="7" fillId="0" borderId="0" xfId="0" applyFont="1" applyAlignment="1">
      <alignment vertical="center"/>
    </xf>
    <xf numFmtId="0" fontId="3" fillId="0" borderId="0" xfId="0" applyFont="1" applyAlignment="1">
      <alignment vertical="center"/>
    </xf>
    <xf numFmtId="0" fontId="4"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179" fontId="0" fillId="0" borderId="2" xfId="0" applyNumberFormat="1" applyFont="1" applyBorder="1" applyAlignment="1" applyProtection="1">
      <alignment vertical="center"/>
      <protection locked="0"/>
    </xf>
    <xf numFmtId="179" fontId="1" fillId="0" borderId="2" xfId="0" applyNumberFormat="1" applyFont="1" applyBorder="1" applyAlignment="1" applyProtection="1">
      <alignment horizontal="right" vertical="center"/>
    </xf>
    <xf numFmtId="179" fontId="1" fillId="0" borderId="2" xfId="0" applyNumberFormat="1" applyFont="1" applyBorder="1" applyAlignment="1" applyProtection="1">
      <alignment horizontal="right" vertical="center"/>
      <protection locked="0"/>
    </xf>
    <xf numFmtId="49" fontId="0" fillId="0" borderId="2" xfId="0" applyNumberFormat="1" applyFont="1" applyBorder="1" applyAlignment="1" applyProtection="1">
      <alignment vertical="center"/>
      <protection locked="0"/>
    </xf>
    <xf numFmtId="182" fontId="1" fillId="0" borderId="2" xfId="0" applyNumberFormat="1" applyFont="1" applyBorder="1" applyAlignment="1" applyProtection="1">
      <alignment horizontal="right" vertical="center"/>
    </xf>
    <xf numFmtId="182" fontId="1" fillId="0" borderId="2" xfId="0" applyNumberFormat="1" applyFont="1" applyBorder="1" applyAlignment="1" applyProtection="1">
      <alignment horizontal="right" vertical="center"/>
      <protection locked="0"/>
    </xf>
    <xf numFmtId="0" fontId="3" fillId="0" borderId="0" xfId="0" applyFont="1" applyAlignment="1">
      <alignment horizontal="center" vertical="center"/>
    </xf>
    <xf numFmtId="0" fontId="3" fillId="0" borderId="0" xfId="0" applyFont="1" applyAlignment="1" applyProtection="1">
      <alignment horizontal="right" vertical="center"/>
      <protection locked="0"/>
    </xf>
    <xf numFmtId="0" fontId="5" fillId="0" borderId="0" xfId="0" applyFont="1" applyAlignment="1" applyProtection="1">
      <alignment vertical="center"/>
    </xf>
    <xf numFmtId="0" fontId="4" fillId="0" borderId="0" xfId="0" applyFont="1" applyAlignment="1" applyProtection="1">
      <alignment vertical="center"/>
    </xf>
    <xf numFmtId="0" fontId="4" fillId="0" borderId="0" xfId="0" applyFont="1" applyAlignment="1" applyProtection="1">
      <alignment horizontal="center" vertical="center"/>
    </xf>
    <xf numFmtId="0" fontId="6" fillId="2" borderId="0" xfId="0" applyFont="1" applyFill="1" applyAlignment="1" applyProtection="1">
      <alignment horizontal="center" vertical="center" wrapText="1"/>
    </xf>
    <xf numFmtId="0" fontId="7" fillId="2" borderId="0" xfId="0" applyFont="1" applyFill="1" applyAlignment="1" applyProtection="1">
      <alignment horizontal="center" vertical="center" wrapText="1"/>
    </xf>
    <xf numFmtId="0" fontId="1" fillId="0" borderId="0" xfId="0" applyFont="1" applyAlignment="1" applyProtection="1">
      <alignment vertical="center" wrapText="1"/>
    </xf>
    <xf numFmtId="0" fontId="1" fillId="0" borderId="1" xfId="0" applyFont="1" applyBorder="1" applyAlignment="1" applyProtection="1">
      <alignment horizontal="right" vertical="center" wrapText="1"/>
    </xf>
    <xf numFmtId="0" fontId="8" fillId="0" borderId="2" xfId="0" applyFont="1" applyBorder="1" applyAlignment="1" applyProtection="1">
      <alignment horizontal="center" vertical="center"/>
    </xf>
    <xf numFmtId="0" fontId="8" fillId="0" borderId="5" xfId="0" applyFont="1" applyBorder="1" applyAlignment="1" applyProtection="1">
      <alignment horizontal="center" vertical="center" wrapText="1"/>
    </xf>
    <xf numFmtId="0" fontId="0" fillId="0" borderId="2" xfId="0" applyBorder="1" applyAlignment="1" applyProtection="1">
      <alignment horizontal="left" vertical="center" wrapText="1"/>
    </xf>
    <xf numFmtId="179" fontId="1" fillId="0" borderId="2" xfId="0" applyNumberFormat="1" applyFont="1" applyBorder="1" applyAlignment="1" applyProtection="1">
      <alignment horizontal="center" vertical="center" wrapText="1"/>
    </xf>
    <xf numFmtId="0" fontId="1" fillId="0" borderId="2" xfId="0" applyFont="1" applyBorder="1" applyAlignment="1" applyProtection="1">
      <alignment vertical="center"/>
    </xf>
    <xf numFmtId="0" fontId="0" fillId="2" borderId="2" xfId="0" applyFill="1" applyBorder="1" applyAlignment="1" applyProtection="1">
      <alignment vertical="center" wrapText="1"/>
    </xf>
    <xf numFmtId="0" fontId="0" fillId="0" borderId="2" xfId="0" applyFont="1" applyBorder="1" applyAlignment="1" applyProtection="1">
      <alignment vertical="center"/>
    </xf>
    <xf numFmtId="0" fontId="0" fillId="2" borderId="2" xfId="0" applyFill="1" applyBorder="1" applyAlignment="1" applyProtection="1">
      <alignment horizontal="left" vertical="center" wrapText="1"/>
    </xf>
    <xf numFmtId="179" fontId="1" fillId="0" borderId="0" xfId="0" applyNumberFormat="1" applyFont="1" applyAlignment="1">
      <alignment horizontal="center" vertical="center"/>
    </xf>
    <xf numFmtId="183" fontId="1" fillId="0" borderId="0" xfId="0" applyNumberFormat="1" applyFont="1" applyAlignment="1">
      <alignment vertical="center"/>
    </xf>
    <xf numFmtId="179" fontId="1" fillId="0" borderId="0" xfId="0" applyNumberFormat="1" applyFont="1" applyAlignment="1">
      <alignment horizontal="right" vertical="center"/>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3" fillId="0" borderId="2" xfId="0" applyFont="1" applyBorder="1" applyAlignment="1" applyProtection="1">
      <alignment horizontal="centerContinuous" vertical="center" wrapText="1"/>
    </xf>
    <xf numFmtId="0" fontId="4" fillId="0" borderId="8"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1" fillId="0" borderId="2" xfId="0" applyFont="1" applyBorder="1" applyAlignment="1" applyProtection="1">
      <alignment horizontal="left" vertical="center"/>
    </xf>
    <xf numFmtId="4" fontId="1" fillId="0" borderId="2" xfId="0" applyNumberFormat="1" applyFont="1" applyBorder="1" applyAlignment="1" applyProtection="1">
      <alignment horizontal="right" vertical="center" wrapText="1"/>
    </xf>
    <xf numFmtId="184" fontId="1" fillId="0" borderId="2" xfId="0" applyNumberFormat="1" applyFont="1" applyBorder="1" applyAlignment="1" applyProtection="1">
      <alignment horizontal="right" vertical="center" wrapText="1"/>
    </xf>
    <xf numFmtId="0" fontId="12" fillId="0" borderId="2" xfId="0" applyFont="1" applyBorder="1" applyAlignment="1" applyProtection="1">
      <alignment horizontal="left" vertical="center"/>
    </xf>
    <xf numFmtId="179" fontId="12" fillId="0" borderId="2" xfId="0" applyNumberFormat="1" applyFont="1" applyBorder="1" applyAlignment="1" applyProtection="1">
      <alignment horizontal="center" vertical="center" wrapText="1"/>
    </xf>
    <xf numFmtId="179" fontId="1" fillId="0" borderId="2" xfId="0" applyNumberFormat="1" applyFont="1" applyBorder="1" applyAlignment="1">
      <alignment horizontal="left" vertical="center"/>
    </xf>
    <xf numFmtId="179" fontId="0" fillId="0" borderId="2" xfId="0" applyNumberFormat="1" applyBorder="1" applyAlignment="1">
      <alignment horizontal="left" vertical="center" wrapText="1"/>
    </xf>
    <xf numFmtId="179" fontId="1" fillId="0" borderId="2" xfId="0" applyNumberFormat="1" applyFont="1" applyBorder="1" applyAlignment="1">
      <alignment horizontal="center"/>
    </xf>
    <xf numFmtId="0" fontId="1" fillId="0" borderId="2" xfId="0" applyFont="1" applyBorder="1" applyAlignment="1">
      <alignment vertical="center"/>
    </xf>
    <xf numFmtId="179" fontId="1" fillId="0" borderId="2" xfId="0" applyNumberFormat="1" applyFont="1" applyBorder="1" applyAlignment="1">
      <alignment vertical="center"/>
    </xf>
    <xf numFmtId="179" fontId="9" fillId="0" borderId="2" xfId="0" applyNumberFormat="1" applyFont="1" applyBorder="1" applyAlignment="1">
      <alignment horizontal="center" vertical="center"/>
    </xf>
    <xf numFmtId="179" fontId="12" fillId="0" borderId="2" xfId="0" applyNumberFormat="1" applyFont="1" applyBorder="1" applyAlignment="1">
      <alignment horizontal="center" vertical="center"/>
    </xf>
    <xf numFmtId="0" fontId="4" fillId="0" borderId="0" xfId="0" applyFont="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0" borderId="1" xfId="0" applyFont="1" applyBorder="1" applyAlignment="1">
      <alignment horizontal="right"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wrapText="1"/>
    </xf>
    <xf numFmtId="0" fontId="0" fillId="2" borderId="2" xfId="0" applyFill="1" applyBorder="1" applyAlignment="1">
      <alignment vertical="center" wrapText="1"/>
    </xf>
    <xf numFmtId="0" fontId="0" fillId="0" borderId="2" xfId="0" applyFont="1" applyBorder="1" applyAlignment="1">
      <alignment vertical="center"/>
    </xf>
    <xf numFmtId="0" fontId="0" fillId="2" borderId="2" xfId="0" applyFill="1" applyBorder="1" applyAlignment="1">
      <alignment horizontal="left" vertical="center" wrapText="1"/>
    </xf>
    <xf numFmtId="0" fontId="0" fillId="0" borderId="2" xfId="0" applyBorder="1" applyAlignment="1">
      <alignment vertical="center" wrapText="1"/>
    </xf>
    <xf numFmtId="0" fontId="9" fillId="0" borderId="2" xfId="0" applyFont="1" applyBorder="1" applyAlignment="1">
      <alignment horizontal="center" vertical="center" wrapText="1"/>
    </xf>
    <xf numFmtId="179" fontId="8" fillId="0" borderId="2" xfId="0" applyNumberFormat="1" applyFont="1" applyBorder="1" applyAlignment="1">
      <alignment horizontal="center" vertical="center" wrapText="1"/>
    </xf>
    <xf numFmtId="179" fontId="12" fillId="0" borderId="2" xfId="0" applyNumberFormat="1" applyFont="1" applyBorder="1" applyAlignment="1" applyProtection="1">
      <alignment horizontal="center" vertical="center"/>
    </xf>
    <xf numFmtId="179" fontId="1" fillId="2" borderId="2" xfId="0" applyNumberFormat="1" applyFont="1" applyFill="1" applyBorder="1" applyAlignment="1" applyProtection="1">
      <alignment horizontal="left" vertical="center"/>
    </xf>
    <xf numFmtId="179" fontId="0" fillId="0" borderId="2" xfId="58" applyNumberFormat="1" applyFont="1" applyBorder="1" applyAlignment="1" applyProtection="1">
      <alignment vertical="center"/>
    </xf>
    <xf numFmtId="179" fontId="0" fillId="0" borderId="2" xfId="0" applyNumberFormat="1" applyFont="1" applyBorder="1" applyAlignment="1" applyProtection="1">
      <alignment horizontal="left" vertical="center" wrapText="1"/>
    </xf>
    <xf numFmtId="179" fontId="1" fillId="0" borderId="2" xfId="0" applyNumberFormat="1" applyFont="1" applyBorder="1" applyAlignment="1" applyProtection="1">
      <alignment horizontal="left" vertical="center"/>
    </xf>
    <xf numFmtId="179" fontId="1" fillId="0" borderId="2" xfId="0" applyNumberFormat="1" applyFont="1" applyBorder="1" applyAlignment="1" applyProtection="1">
      <alignment horizontal="left" vertical="center" wrapText="1"/>
    </xf>
    <xf numFmtId="179" fontId="1" fillId="2" borderId="2" xfId="0" applyNumberFormat="1" applyFont="1" applyFill="1" applyBorder="1" applyAlignment="1">
      <alignment horizontal="left" vertical="center"/>
    </xf>
    <xf numFmtId="0" fontId="1" fillId="2" borderId="2" xfId="0" applyFont="1" applyFill="1" applyBorder="1" applyAlignment="1">
      <alignment horizontal="left" vertical="center" wrapText="1"/>
    </xf>
    <xf numFmtId="178" fontId="12" fillId="0" borderId="2" xfId="0" applyNumberFormat="1" applyFont="1" applyBorder="1" applyAlignment="1">
      <alignment horizontal="center" vertical="center"/>
    </xf>
    <xf numFmtId="179" fontId="8" fillId="2" borderId="2" xfId="0" applyNumberFormat="1" applyFont="1" applyFill="1" applyBorder="1" applyAlignment="1" applyProtection="1">
      <alignment horizontal="center" vertical="center"/>
    </xf>
    <xf numFmtId="179" fontId="1" fillId="2" borderId="2" xfId="0" applyNumberFormat="1" applyFont="1" applyFill="1" applyBorder="1" applyAlignment="1" applyProtection="1">
      <alignment vertical="center"/>
    </xf>
    <xf numFmtId="179" fontId="9" fillId="2" borderId="2" xfId="0" applyNumberFormat="1" applyFont="1" applyFill="1" applyBorder="1" applyAlignment="1" applyProtection="1">
      <alignment vertical="center"/>
    </xf>
    <xf numFmtId="179" fontId="1" fillId="0" borderId="2" xfId="0" applyNumberFormat="1" applyFont="1" applyBorder="1" applyAlignment="1">
      <alignment horizontal="right" vertical="center" wrapText="1"/>
    </xf>
    <xf numFmtId="179" fontId="1" fillId="2" borderId="2" xfId="0" applyNumberFormat="1" applyFont="1" applyFill="1" applyBorder="1" applyAlignment="1" applyProtection="1">
      <alignment vertical="center" wrapText="1"/>
    </xf>
    <xf numFmtId="179" fontId="9" fillId="0" borderId="2" xfId="0" applyNumberFormat="1" applyFont="1" applyBorder="1" applyAlignment="1" applyProtection="1">
      <alignment horizontal="left" vertical="center" wrapText="1"/>
    </xf>
    <xf numFmtId="179" fontId="1" fillId="0" borderId="2" xfId="0" applyNumberFormat="1" applyFont="1" applyBorder="1" applyAlignment="1" applyProtection="1">
      <alignment vertical="center" wrapText="1"/>
    </xf>
    <xf numFmtId="179" fontId="0" fillId="0" borderId="2" xfId="0" applyNumberFormat="1" applyBorder="1" applyAlignment="1" applyProtection="1">
      <alignment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1" fillId="0" borderId="1" xfId="0" applyFont="1" applyBorder="1" applyAlignment="1">
      <alignment vertical="center" wrapText="1"/>
    </xf>
    <xf numFmtId="49" fontId="9" fillId="0" borderId="2" xfId="53" applyNumberFormat="1" applyFont="1" applyBorder="1" applyAlignment="1">
      <alignment horizontal="center" vertical="center" wrapText="1"/>
    </xf>
    <xf numFmtId="0" fontId="9" fillId="0" borderId="2" xfId="0" applyFont="1" applyBorder="1" applyAlignment="1">
      <alignment horizontal="center" vertical="center"/>
    </xf>
    <xf numFmtId="0" fontId="12" fillId="0" borderId="2" xfId="0" applyFont="1" applyBorder="1" applyAlignment="1">
      <alignment horizontal="center" vertical="center"/>
    </xf>
    <xf numFmtId="0" fontId="9" fillId="0" borderId="2" xfId="57" applyFont="1" applyBorder="1" applyAlignment="1">
      <alignment horizontal="center" vertical="center" wrapText="1"/>
    </xf>
    <xf numFmtId="0" fontId="19" fillId="0" borderId="0" xfId="0" applyFont="1" applyAlignment="1">
      <alignment vertical="center"/>
    </xf>
    <xf numFmtId="0" fontId="0" fillId="0" borderId="0" xfId="0" applyAlignment="1">
      <alignment horizontal="center" vertical="center"/>
    </xf>
    <xf numFmtId="179" fontId="1" fillId="0" borderId="2" xfId="53" applyNumberFormat="1" applyFont="1" applyBorder="1" applyAlignment="1">
      <alignment horizontal="left" vertical="center"/>
    </xf>
    <xf numFmtId="179" fontId="1" fillId="0" borderId="2" xfId="57" applyNumberFormat="1" applyFont="1" applyBorder="1" applyAlignment="1">
      <alignment vertical="center"/>
    </xf>
    <xf numFmtId="179" fontId="9" fillId="0" borderId="2" xfId="57" applyNumberFormat="1" applyFont="1" applyBorder="1" applyAlignment="1">
      <alignment horizontal="center" vertical="center"/>
    </xf>
    <xf numFmtId="179" fontId="0" fillId="0" borderId="2" xfId="57" applyNumberFormat="1" applyFont="1" applyBorder="1" applyAlignment="1">
      <alignment horizontal="left" vertical="center"/>
    </xf>
    <xf numFmtId="0" fontId="28" fillId="0" borderId="0" xfId="0" applyFont="1" applyAlignment="1">
      <alignment horizontal="left"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79" fontId="1" fillId="0" borderId="2" xfId="57" applyNumberFormat="1" applyFont="1" applyBorder="1" applyAlignment="1" applyProtection="1">
      <alignment horizontal="center" vertical="center"/>
    </xf>
    <xf numFmtId="179" fontId="12" fillId="0" borderId="2" xfId="57" applyNumberFormat="1" applyFont="1" applyBorder="1" applyAlignment="1" applyProtection="1">
      <alignment horizontal="center" vertical="center"/>
    </xf>
    <xf numFmtId="0" fontId="0" fillId="0" borderId="0" xfId="0" applyFont="1" applyAlignment="1">
      <alignment horizontal="right" vertical="center"/>
    </xf>
    <xf numFmtId="179" fontId="1" fillId="0" borderId="2" xfId="3" applyNumberFormat="1" applyFont="1" applyBorder="1" applyAlignment="1">
      <alignment horizontal="center" vertical="center"/>
    </xf>
    <xf numFmtId="0" fontId="4" fillId="0" borderId="0" xfId="0" applyFont="1" applyAlignment="1">
      <alignment vertical="center" wrapText="1"/>
    </xf>
    <xf numFmtId="0" fontId="7" fillId="0" borderId="0" xfId="0" applyFont="1" applyAlignment="1">
      <alignment horizontal="center" vertical="center" wrapText="1"/>
    </xf>
    <xf numFmtId="178" fontId="12"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178" fontId="1" fillId="0" borderId="2" xfId="52" applyNumberFormat="1" applyFont="1" applyBorder="1" applyAlignment="1">
      <alignment horizontal="center" vertical="center" wrapText="1"/>
    </xf>
    <xf numFmtId="0" fontId="9" fillId="0" borderId="16" xfId="55" applyFont="1" applyBorder="1" applyAlignment="1">
      <alignment horizontal="center" vertical="center"/>
    </xf>
    <xf numFmtId="0" fontId="1" fillId="0" borderId="2" xfId="56" applyFont="1" applyBorder="1" applyAlignment="1">
      <alignment horizontal="center" vertical="center"/>
    </xf>
    <xf numFmtId="0" fontId="8" fillId="0" borderId="0" xfId="0" applyFont="1" applyAlignment="1">
      <alignment vertical="center" wrapText="1"/>
    </xf>
    <xf numFmtId="0" fontId="19" fillId="0" borderId="0" xfId="0" applyFont="1" applyAlignment="1">
      <alignment vertical="center" wrapText="1"/>
    </xf>
    <xf numFmtId="0" fontId="0" fillId="0" borderId="0" xfId="0" applyFont="1" applyAlignment="1">
      <alignment horizontal="right" vertical="center" wrapText="1"/>
    </xf>
    <xf numFmtId="179" fontId="12" fillId="0" borderId="2" xfId="55" applyNumberFormat="1" applyFont="1" applyBorder="1" applyAlignment="1">
      <alignment horizontal="center" vertical="center"/>
    </xf>
    <xf numFmtId="179" fontId="1" fillId="0" borderId="2" xfId="55" applyNumberFormat="1" applyFont="1" applyBorder="1" applyAlignment="1">
      <alignment horizontal="center" vertical="center"/>
    </xf>
    <xf numFmtId="0" fontId="1" fillId="0" borderId="1" xfId="0" applyFont="1" applyBorder="1" applyAlignment="1">
      <alignment horizontal="right" vertical="center"/>
    </xf>
    <xf numFmtId="0" fontId="8" fillId="0" borderId="8" xfId="0" applyFont="1" applyBorder="1" applyAlignment="1">
      <alignment horizontal="center" vertical="center" wrapText="1"/>
    </xf>
    <xf numFmtId="179" fontId="1" fillId="0" borderId="8" xfId="0" applyNumberFormat="1" applyFont="1" applyBorder="1" applyAlignment="1">
      <alignment horizontal="center" vertical="center" wrapText="1"/>
    </xf>
    <xf numFmtId="0" fontId="0" fillId="0" borderId="3" xfId="0" applyBorder="1" applyAlignment="1">
      <alignment horizontal="left" vertical="center" wrapText="1"/>
    </xf>
    <xf numFmtId="185" fontId="1" fillId="0" borderId="0" xfId="0" applyNumberFormat="1" applyFont="1" applyAlignment="1">
      <alignment vertical="center"/>
    </xf>
    <xf numFmtId="0" fontId="4" fillId="0" borderId="0" xfId="0" applyFont="1"/>
    <xf numFmtId="0" fontId="7" fillId="0" borderId="0" xfId="0" applyFont="1"/>
    <xf numFmtId="0" fontId="1" fillId="0" borderId="0" xfId="0" applyFont="1" applyAlignment="1">
      <alignment horizontal="center"/>
    </xf>
    <xf numFmtId="3" fontId="0" fillId="0" borderId="2" xfId="58" applyNumberFormat="1" applyFont="1" applyBorder="1" applyAlignment="1">
      <alignment horizontal="left" vertical="center" wrapText="1" indent="1"/>
    </xf>
    <xf numFmtId="3" fontId="0" fillId="0" borderId="2" xfId="58" applyNumberFormat="1" applyFont="1" applyBorder="1" applyAlignment="1">
      <alignment horizontal="left" vertical="center" wrapText="1" indent="2"/>
    </xf>
    <xf numFmtId="0" fontId="0" fillId="0" borderId="2" xfId="58" applyFont="1" applyBorder="1" applyAlignment="1">
      <alignment horizontal="left" vertical="center" wrapText="1" indent="2"/>
    </xf>
    <xf numFmtId="0" fontId="0" fillId="0" borderId="2" xfId="58" applyFont="1" applyBorder="1" applyAlignment="1">
      <alignment horizontal="left" vertical="center" wrapText="1" indent="2"/>
    </xf>
    <xf numFmtId="0" fontId="0" fillId="0" borderId="2" xfId="58" applyFont="1" applyBorder="1" applyAlignment="1">
      <alignment horizontal="left" vertical="center" wrapText="1" indent="1"/>
    </xf>
    <xf numFmtId="0" fontId="19" fillId="0" borderId="0" xfId="0" applyFont="1"/>
    <xf numFmtId="0" fontId="5" fillId="0" borderId="0" xfId="0" applyFont="1"/>
    <xf numFmtId="0" fontId="6" fillId="0" borderId="0" xfId="0" applyFont="1" applyAlignment="1">
      <alignment horizontal="center"/>
    </xf>
    <xf numFmtId="178" fontId="1" fillId="0" borderId="2" xfId="0" applyNumberFormat="1" applyFont="1" applyBorder="1" applyAlignment="1">
      <alignment horizontal="center" vertical="center"/>
    </xf>
    <xf numFmtId="0" fontId="5" fillId="2" borderId="0" xfId="0" applyFont="1" applyFill="1"/>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center"/>
    </xf>
    <xf numFmtId="0" fontId="7" fillId="2" borderId="0" xfId="0" applyFont="1" applyFill="1" applyAlignment="1">
      <alignment horizontal="center"/>
    </xf>
    <xf numFmtId="0" fontId="1" fillId="2" borderId="0" xfId="0" applyFont="1" applyFill="1" applyAlignment="1">
      <alignment vertical="center"/>
    </xf>
    <xf numFmtId="0" fontId="0" fillId="2" borderId="0" xfId="0" applyFont="1" applyFill="1" applyAlignment="1">
      <alignment horizontal="center" vertical="center"/>
    </xf>
    <xf numFmtId="0" fontId="8" fillId="2" borderId="2" xfId="0" applyFont="1" applyFill="1" applyBorder="1" applyAlignment="1">
      <alignment horizontal="center" vertical="center"/>
    </xf>
    <xf numFmtId="0" fontId="1" fillId="2" borderId="2" xfId="0" applyFont="1" applyFill="1" applyBorder="1" applyAlignment="1">
      <alignment horizontal="center" vertical="center"/>
    </xf>
    <xf numFmtId="179" fontId="9" fillId="2" borderId="2" xfId="0" applyNumberFormat="1" applyFont="1" applyFill="1" applyBorder="1" applyAlignment="1">
      <alignment horizontal="center" vertical="center"/>
    </xf>
    <xf numFmtId="179" fontId="12" fillId="2" borderId="2" xfId="0" applyNumberFormat="1" applyFont="1" applyFill="1" applyBorder="1" applyAlignment="1">
      <alignment horizontal="center" vertical="center"/>
    </xf>
    <xf numFmtId="179" fontId="1" fillId="2" borderId="2" xfId="58" applyNumberFormat="1" applyFont="1" applyFill="1" applyBorder="1" applyAlignment="1">
      <alignment horizontal="left" vertical="center"/>
    </xf>
    <xf numFmtId="179" fontId="0" fillId="2" borderId="2" xfId="58" applyNumberFormat="1" applyFont="1" applyFill="1" applyBorder="1" applyAlignment="1">
      <alignment vertical="center"/>
    </xf>
    <xf numFmtId="179" fontId="1" fillId="2" borderId="2" xfId="58" applyNumberFormat="1" applyFont="1" applyFill="1" applyBorder="1" applyAlignment="1">
      <alignment horizontal="center" vertical="center"/>
    </xf>
    <xf numFmtId="179" fontId="1" fillId="2" borderId="2" xfId="0" applyNumberFormat="1" applyFont="1" applyFill="1" applyBorder="1" applyAlignment="1">
      <alignment horizontal="center" vertical="center"/>
    </xf>
    <xf numFmtId="179" fontId="9" fillId="2" borderId="2" xfId="58" applyNumberFormat="1" applyFont="1" applyFill="1" applyBorder="1" applyAlignment="1">
      <alignment horizontal="center" vertical="center"/>
    </xf>
    <xf numFmtId="179" fontId="9" fillId="2" borderId="2" xfId="58" applyNumberFormat="1" applyFont="1" applyFill="1" applyBorder="1" applyAlignment="1">
      <alignment vertical="center"/>
    </xf>
    <xf numFmtId="179" fontId="1" fillId="2" borderId="2" xfId="58" applyNumberFormat="1" applyFont="1" applyFill="1" applyBorder="1" applyAlignment="1">
      <alignment vertical="center"/>
    </xf>
    <xf numFmtId="179" fontId="12" fillId="2" borderId="2" xfId="58" applyNumberFormat="1" applyFont="1" applyFill="1" applyBorder="1" applyAlignment="1">
      <alignment horizontal="center" vertical="center"/>
    </xf>
    <xf numFmtId="0" fontId="19" fillId="0" borderId="0" xfId="0" applyFont="1" applyAlignment="1">
      <alignment wrapText="1"/>
    </xf>
    <xf numFmtId="0" fontId="0" fillId="0" borderId="0" xfId="0" applyAlignment="1">
      <alignment vertical="center" wrapText="1"/>
    </xf>
    <xf numFmtId="0" fontId="0" fillId="0" borderId="0" xfId="0" applyAlignment="1">
      <alignment horizontal="center" wrapText="1"/>
    </xf>
    <xf numFmtId="0" fontId="0" fillId="0" borderId="0" xfId="0" applyAlignment="1">
      <alignment wrapText="1"/>
    </xf>
    <xf numFmtId="0" fontId="5" fillId="2" borderId="0" xfId="0" applyFont="1" applyFill="1" applyAlignment="1">
      <alignment wrapText="1"/>
    </xf>
    <xf numFmtId="0" fontId="4" fillId="2" borderId="0" xfId="0" applyFont="1" applyFill="1" applyAlignment="1">
      <alignment wrapText="1"/>
    </xf>
    <xf numFmtId="0" fontId="6" fillId="2" borderId="0" xfId="0" applyFont="1" applyFill="1" applyAlignment="1">
      <alignment horizontal="center" wrapText="1"/>
    </xf>
    <xf numFmtId="0" fontId="7" fillId="2" borderId="0" xfId="0" applyFont="1" applyFill="1" applyAlignment="1">
      <alignment horizontal="center" wrapText="1"/>
    </xf>
    <xf numFmtId="0" fontId="1" fillId="2" borderId="0" xfId="0" applyFont="1" applyFill="1" applyAlignment="1">
      <alignment vertical="center" wrapText="1"/>
    </xf>
    <xf numFmtId="0" fontId="0" fillId="2"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179" fontId="1" fillId="2" borderId="2" xfId="0" applyNumberFormat="1" applyFont="1" applyFill="1" applyBorder="1" applyAlignment="1">
      <alignment horizontal="left" vertical="center" wrapText="1"/>
    </xf>
    <xf numFmtId="179" fontId="9" fillId="2" borderId="2" xfId="0" applyNumberFormat="1" applyFont="1" applyFill="1" applyBorder="1" applyAlignment="1">
      <alignment horizontal="left" vertical="center" wrapText="1"/>
    </xf>
    <xf numFmtId="179" fontId="12" fillId="2" borderId="2" xfId="0" applyNumberFormat="1" applyFont="1" applyFill="1" applyBorder="1" applyAlignment="1">
      <alignment horizontal="center" vertical="center" wrapText="1"/>
    </xf>
    <xf numFmtId="179" fontId="1" fillId="2" borderId="2" xfId="58" applyNumberFormat="1" applyFont="1" applyFill="1" applyBorder="1" applyAlignment="1">
      <alignment horizontal="left" vertical="center" wrapText="1"/>
    </xf>
    <xf numFmtId="179" fontId="0" fillId="2" borderId="2" xfId="58" applyNumberFormat="1" applyFont="1" applyFill="1" applyBorder="1" applyAlignment="1">
      <alignment vertical="center" wrapText="1"/>
    </xf>
    <xf numFmtId="179" fontId="1" fillId="2" borderId="2" xfId="58" applyNumberFormat="1" applyFont="1" applyFill="1" applyBorder="1" applyAlignment="1">
      <alignment horizontal="center" vertical="center" wrapText="1"/>
    </xf>
    <xf numFmtId="179" fontId="1" fillId="2" borderId="2" xfId="0" applyNumberFormat="1" applyFont="1" applyFill="1" applyBorder="1" applyAlignment="1">
      <alignment horizontal="center" vertical="center" wrapText="1"/>
    </xf>
    <xf numFmtId="179" fontId="12" fillId="2" borderId="2" xfId="0" applyNumberFormat="1" applyFont="1" applyFill="1" applyBorder="1" applyAlignment="1">
      <alignment horizontal="left" vertical="center" wrapText="1"/>
    </xf>
    <xf numFmtId="179" fontId="1" fillId="2" borderId="2" xfId="58" applyNumberFormat="1" applyFont="1" applyFill="1" applyBorder="1" applyAlignment="1">
      <alignment vertical="center" wrapText="1"/>
    </xf>
    <xf numFmtId="0" fontId="0" fillId="3" borderId="0" xfId="0" applyFill="1" applyAlignment="1">
      <alignment vertical="center"/>
    </xf>
    <xf numFmtId="0" fontId="20" fillId="3" borderId="0" xfId="0" applyFont="1" applyFill="1" applyAlignment="1">
      <alignment horizontal="center" vertical="center"/>
    </xf>
    <xf numFmtId="0" fontId="0" fillId="3" borderId="2" xfId="0" applyFill="1" applyBorder="1" applyAlignment="1">
      <alignment vertical="center"/>
    </xf>
    <xf numFmtId="0" fontId="29" fillId="0" borderId="7"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29" fillId="0" borderId="5" xfId="0" applyFont="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vertical="center"/>
    </xf>
    <xf numFmtId="0" fontId="29" fillId="0" borderId="8" xfId="0" applyFont="1" applyBorder="1" applyAlignment="1">
      <alignment horizontal="center" vertical="center"/>
    </xf>
    <xf numFmtId="0" fontId="29" fillId="0" borderId="2" xfId="0" applyFont="1" applyBorder="1" applyAlignment="1">
      <alignment horizontal="center" vertical="center"/>
    </xf>
    <xf numFmtId="179" fontId="29" fillId="0" borderId="2" xfId="0" applyNumberFormat="1" applyFont="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justify" vertical="center"/>
    </xf>
    <xf numFmtId="0" fontId="0" fillId="0" borderId="0" xfId="0" applyFont="1" applyAlignment="1">
      <alignment vertical="center"/>
    </xf>
    <xf numFmtId="179" fontId="19" fillId="0" borderId="0" xfId="0" applyNumberFormat="1" applyFont="1" applyAlignment="1">
      <alignment horizontal="center" vertical="center"/>
    </xf>
    <xf numFmtId="179" fontId="4" fillId="0" borderId="0" xfId="0" applyNumberFormat="1" applyFont="1" applyAlignment="1">
      <alignment horizontal="center" vertical="center"/>
    </xf>
    <xf numFmtId="0" fontId="1" fillId="0" borderId="1" xfId="0" applyFont="1" applyBorder="1" applyAlignment="1">
      <alignment horizontal="center" vertical="center"/>
    </xf>
    <xf numFmtId="179" fontId="4" fillId="0" borderId="1" xfId="0" applyNumberFormat="1" applyFont="1" applyBorder="1" applyAlignment="1">
      <alignment horizontal="center" vertical="center"/>
    </xf>
    <xf numFmtId="179" fontId="8" fillId="0" borderId="2" xfId="0" applyNumberFormat="1" applyFont="1" applyBorder="1" applyAlignment="1">
      <alignment horizontal="center" vertical="center"/>
    </xf>
    <xf numFmtId="0" fontId="30" fillId="0" borderId="2" xfId="0" applyFont="1" applyBorder="1" applyAlignment="1" applyProtection="1">
      <alignment horizontal="left" vertical="center"/>
    </xf>
    <xf numFmtId="0" fontId="0" fillId="0" borderId="2" xfId="0" applyBorder="1" applyAlignment="1" applyProtection="1">
      <alignment horizontal="left" vertical="center"/>
    </xf>
    <xf numFmtId="0" fontId="9" fillId="0" borderId="2" xfId="0" applyFont="1" applyBorder="1" applyAlignment="1" applyProtection="1">
      <alignment horizontal="left" vertical="center"/>
    </xf>
    <xf numFmtId="0" fontId="0" fillId="0" borderId="2" xfId="0" applyFont="1" applyBorder="1" applyAlignment="1">
      <alignment horizontal="left" vertical="center" wrapText="1"/>
    </xf>
    <xf numFmtId="0" fontId="7" fillId="2" borderId="0" xfId="0" applyFont="1"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 xfId="0" applyFont="1" applyFill="1" applyBorder="1"/>
    <xf numFmtId="0" fontId="12" fillId="0" borderId="2" xfId="0" applyFont="1" applyBorder="1" applyAlignment="1">
      <alignment horizontal="center" vertical="center" wrapText="1"/>
    </xf>
    <xf numFmtId="0" fontId="1" fillId="0" borderId="2" xfId="0" applyFont="1" applyBorder="1" applyAlignment="1">
      <alignment horizontal="center"/>
    </xf>
    <xf numFmtId="0" fontId="3" fillId="0" borderId="2" xfId="0" applyFont="1" applyBorder="1" applyAlignment="1">
      <alignment vertical="center"/>
    </xf>
    <xf numFmtId="178" fontId="1" fillId="0" borderId="0" xfId="0" applyNumberFormat="1" applyFont="1" applyAlignment="1">
      <alignment horizontal="center"/>
    </xf>
    <xf numFmtId="178" fontId="4" fillId="0" borderId="0" xfId="0" applyNumberFormat="1" applyFont="1" applyAlignment="1">
      <alignment horizontal="center"/>
    </xf>
    <xf numFmtId="0" fontId="1" fillId="2" borderId="1" xfId="0" applyFont="1" applyFill="1" applyBorder="1" applyAlignment="1">
      <alignment horizontal="center"/>
    </xf>
    <xf numFmtId="178" fontId="1" fillId="2" borderId="1" xfId="0" applyNumberFormat="1" applyFont="1" applyFill="1" applyBorder="1" applyAlignment="1">
      <alignment horizontal="right"/>
    </xf>
    <xf numFmtId="178" fontId="1"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178" fontId="12" fillId="2" borderId="2"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1" fillId="2" borderId="2" xfId="58" applyFont="1" applyFill="1" applyBorder="1" applyAlignment="1">
      <alignment vertical="center"/>
    </xf>
    <xf numFmtId="178" fontId="1" fillId="2" borderId="2" xfId="0" applyNumberFormat="1" applyFont="1" applyFill="1" applyBorder="1" applyAlignment="1">
      <alignment horizontal="center"/>
    </xf>
    <xf numFmtId="179" fontId="12" fillId="2" borderId="2" xfId="0" applyNumberFormat="1" applyFont="1" applyFill="1" applyBorder="1" applyAlignment="1">
      <alignment horizontal="left" vertical="center"/>
    </xf>
    <xf numFmtId="0" fontId="12"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179" fontId="1" fillId="2" borderId="2" xfId="0" applyNumberFormat="1" applyFont="1" applyFill="1" applyBorder="1" applyAlignment="1">
      <alignment vertical="center"/>
    </xf>
    <xf numFmtId="0" fontId="6" fillId="2" borderId="0" xfId="0" applyFont="1" applyFill="1"/>
    <xf numFmtId="0" fontId="0" fillId="2" borderId="0" xfId="0" applyFont="1" applyFill="1"/>
    <xf numFmtId="0" fontId="19" fillId="2" borderId="0" xfId="0" applyFont="1" applyFill="1"/>
    <xf numFmtId="0" fontId="1" fillId="2" borderId="0" xfId="0" applyFont="1" applyFill="1" applyAlignment="1">
      <alignment horizontal="right" vertical="center"/>
    </xf>
    <xf numFmtId="0" fontId="1" fillId="2" borderId="2" xfId="0" applyFont="1" applyFill="1" applyBorder="1" applyAlignment="1">
      <alignment vertical="center"/>
    </xf>
    <xf numFmtId="0" fontId="9" fillId="2" borderId="2" xfId="0" applyFont="1" applyFill="1" applyBorder="1" applyAlignment="1">
      <alignment horizontal="left" vertical="center"/>
    </xf>
    <xf numFmtId="3" fontId="0" fillId="2" borderId="0" xfId="0" applyNumberFormat="1" applyFont="1" applyFill="1"/>
    <xf numFmtId="0" fontId="1" fillId="2" borderId="2" xfId="0" applyFont="1" applyFill="1" applyBorder="1" applyAlignment="1">
      <alignment vertical="center" wrapText="1"/>
    </xf>
    <xf numFmtId="0" fontId="9" fillId="2" borderId="2" xfId="0" applyFont="1" applyFill="1" applyBorder="1" applyAlignment="1">
      <alignment vertical="center" wrapText="1"/>
    </xf>
    <xf numFmtId="0" fontId="1" fillId="2" borderId="2" xfId="0" applyFont="1" applyFill="1" applyBorder="1" applyAlignment="1">
      <alignment horizont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2" xfId="51"/>
    <cellStyle name="常规 3" xfId="52"/>
    <cellStyle name="常规 3 2" xfId="53"/>
    <cellStyle name="常规 4" xfId="54"/>
    <cellStyle name="常规 4 2" xfId="55"/>
    <cellStyle name="常规_2016年省级国有资本经营支出预算表" xfId="56"/>
    <cellStyle name="常规_21湖北省2015年地方财政预算表（20150331报部）" xfId="57"/>
    <cellStyle name="常规_三公经费表" xfId="58"/>
    <cellStyle name="常规_项目支出"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showZeros="0" topLeftCell="A6" workbookViewId="0">
      <selection activeCell="G32" sqref="G32"/>
    </sheetView>
  </sheetViews>
  <sheetFormatPr defaultColWidth="9" defaultRowHeight="14.25" customHeight="1" outlineLevelCol="4"/>
  <cols>
    <col min="1" max="1" width="17.3333333333333" style="501" customWidth="1"/>
    <col min="2" max="2" width="50.775" style="501" customWidth="1"/>
    <col min="3" max="3" width="13.1083333333333" style="404" customWidth="1"/>
    <col min="4" max="4" width="13.775" style="501" customWidth="1"/>
    <col min="5" max="257" width="9" style="501" customWidth="1"/>
  </cols>
  <sheetData>
    <row r="1" ht="19.5" customHeight="1" spans="1:3">
      <c r="A1" s="409" t="s">
        <v>0</v>
      </c>
      <c r="B1" s="409"/>
      <c r="C1" s="409"/>
    </row>
    <row r="2" s="499" customFormat="1" ht="26.25" spans="1:3">
      <c r="A2" s="411" t="s">
        <v>1</v>
      </c>
      <c r="B2" s="412"/>
      <c r="C2" s="412"/>
    </row>
    <row r="3" s="500" customFormat="1" ht="29.25" customHeight="1" spans="1:3">
      <c r="A3" s="480"/>
      <c r="B3" s="480"/>
      <c r="C3" s="502" t="s">
        <v>2</v>
      </c>
    </row>
    <row r="4" s="500" customFormat="1" ht="21.9" customHeight="1" spans="1:3">
      <c r="A4" s="416" t="s">
        <v>3</v>
      </c>
      <c r="B4" s="416" t="s">
        <v>4</v>
      </c>
      <c r="C4" s="416" t="s">
        <v>5</v>
      </c>
    </row>
    <row r="5" s="500" customFormat="1" ht="21.9" customHeight="1" spans="1:3">
      <c r="A5" s="503"/>
      <c r="B5" s="504" t="s">
        <v>6</v>
      </c>
      <c r="C5" s="418">
        <f>XFD6+XFD22</f>
        <v>0</v>
      </c>
    </row>
    <row r="6" s="500" customFormat="1" ht="21.9" customHeight="1" spans="1:3">
      <c r="A6" s="492">
        <v>101</v>
      </c>
      <c r="B6" s="503" t="s">
        <v>7</v>
      </c>
      <c r="C6" s="422">
        <f>SUM(XFD7:XFD21)</f>
        <v>0</v>
      </c>
    </row>
    <row r="7" s="500" customFormat="1" ht="21.9" customHeight="1" spans="1:5">
      <c r="A7" s="492">
        <v>10101</v>
      </c>
      <c r="B7" s="503" t="s">
        <v>8</v>
      </c>
      <c r="C7" s="422">
        <v>124548.41</v>
      </c>
      <c r="E7" s="505"/>
    </row>
    <row r="8" s="500" customFormat="1" ht="21.9" customHeight="1" spans="1:3">
      <c r="A8" s="492">
        <v>10104</v>
      </c>
      <c r="B8" s="503" t="s">
        <v>9</v>
      </c>
      <c r="C8" s="422">
        <v>33932.69</v>
      </c>
    </row>
    <row r="9" s="500" customFormat="1" ht="21.9" customHeight="1" spans="1:3">
      <c r="A9" s="492">
        <v>10106</v>
      </c>
      <c r="B9" s="503" t="s">
        <v>10</v>
      </c>
      <c r="C9" s="422">
        <v>11272.94</v>
      </c>
    </row>
    <row r="10" s="500" customFormat="1" ht="21.9" customHeight="1" spans="1:3">
      <c r="A10" s="492">
        <v>10107</v>
      </c>
      <c r="B10" s="503" t="s">
        <v>11</v>
      </c>
      <c r="C10" s="422">
        <v>7770.66</v>
      </c>
    </row>
    <row r="11" s="500" customFormat="1" ht="21.9" customHeight="1" spans="1:3">
      <c r="A11" s="492">
        <v>10109</v>
      </c>
      <c r="B11" s="503" t="s">
        <v>12</v>
      </c>
      <c r="C11" s="422">
        <v>25133.53</v>
      </c>
    </row>
    <row r="12" s="500" customFormat="1" ht="21.9" customHeight="1" spans="1:3">
      <c r="A12" s="492">
        <v>10110</v>
      </c>
      <c r="B12" s="503" t="s">
        <v>13</v>
      </c>
      <c r="C12" s="422">
        <v>6639.78</v>
      </c>
    </row>
    <row r="13" s="500" customFormat="1" ht="21.9" customHeight="1" spans="1:3">
      <c r="A13" s="492">
        <v>10111</v>
      </c>
      <c r="B13" s="503" t="s">
        <v>14</v>
      </c>
      <c r="C13" s="422">
        <v>3660.65</v>
      </c>
    </row>
    <row r="14" s="500" customFormat="1" ht="21.9" customHeight="1" spans="1:3">
      <c r="A14" s="492">
        <v>10112</v>
      </c>
      <c r="B14" s="503" t="s">
        <v>15</v>
      </c>
      <c r="C14" s="422">
        <v>6752.76</v>
      </c>
    </row>
    <row r="15" s="500" customFormat="1" ht="21.9" customHeight="1" spans="1:3">
      <c r="A15" s="492">
        <v>10113</v>
      </c>
      <c r="B15" s="503" t="s">
        <v>16</v>
      </c>
      <c r="C15" s="422">
        <v>16628.71</v>
      </c>
    </row>
    <row r="16" s="500" customFormat="1" ht="21.9" customHeight="1" spans="1:3">
      <c r="A16" s="492">
        <v>10114</v>
      </c>
      <c r="B16" s="503" t="s">
        <v>17</v>
      </c>
      <c r="C16" s="422">
        <v>7273.22</v>
      </c>
    </row>
    <row r="17" s="500" customFormat="1" ht="21.9" customHeight="1" spans="1:3">
      <c r="A17" s="492">
        <v>10118</v>
      </c>
      <c r="B17" s="503" t="s">
        <v>18</v>
      </c>
      <c r="C17" s="422">
        <v>6492.86</v>
      </c>
    </row>
    <row r="18" s="500" customFormat="1" ht="21.9" customHeight="1" spans="1:3">
      <c r="A18" s="492">
        <v>10119</v>
      </c>
      <c r="B18" s="503" t="s">
        <v>19</v>
      </c>
      <c r="C18" s="422">
        <v>22364.31</v>
      </c>
    </row>
    <row r="19" s="500" customFormat="1" ht="21.9" customHeight="1" spans="1:3">
      <c r="A19" s="492">
        <v>10120</v>
      </c>
      <c r="B19" s="503" t="s">
        <v>20</v>
      </c>
      <c r="C19" s="422">
        <v>0</v>
      </c>
    </row>
    <row r="20" s="500" customFormat="1" ht="21.9" customHeight="1" spans="1:3">
      <c r="A20" s="492">
        <v>10121</v>
      </c>
      <c r="B20" s="503" t="s">
        <v>21</v>
      </c>
      <c r="C20" s="422">
        <v>633.96</v>
      </c>
    </row>
    <row r="21" s="500" customFormat="1" ht="21.9" customHeight="1" spans="1:3">
      <c r="A21" s="492">
        <v>10199</v>
      </c>
      <c r="B21" s="503" t="s">
        <v>22</v>
      </c>
      <c r="C21" s="422">
        <v>28</v>
      </c>
    </row>
    <row r="22" s="500" customFormat="1" ht="21.9" customHeight="1" spans="1:3">
      <c r="A22" s="492">
        <v>103</v>
      </c>
      <c r="B22" s="492" t="s">
        <v>23</v>
      </c>
      <c r="C22" s="422">
        <f>SUM(XFD23:XFD30)</f>
        <v>0</v>
      </c>
    </row>
    <row r="23" s="500" customFormat="1" ht="21.9" customHeight="1" spans="1:3">
      <c r="A23" s="492">
        <v>10302</v>
      </c>
      <c r="B23" s="492" t="s">
        <v>24</v>
      </c>
      <c r="C23" s="422">
        <v>17191.42</v>
      </c>
    </row>
    <row r="24" s="500" customFormat="1" ht="21.9" customHeight="1" spans="1:3">
      <c r="A24" s="492">
        <v>10304</v>
      </c>
      <c r="B24" s="503" t="s">
        <v>25</v>
      </c>
      <c r="C24" s="422">
        <v>27710.49</v>
      </c>
    </row>
    <row r="25" s="500" customFormat="1" ht="21.9" customHeight="1" spans="1:3">
      <c r="A25" s="492">
        <v>10305</v>
      </c>
      <c r="B25" s="503" t="s">
        <v>26</v>
      </c>
      <c r="C25" s="422">
        <v>17525.71</v>
      </c>
    </row>
    <row r="26" s="500" customFormat="1" ht="21.9" customHeight="1" spans="1:3">
      <c r="A26" s="492">
        <v>10306</v>
      </c>
      <c r="B26" s="503" t="s">
        <v>27</v>
      </c>
      <c r="C26" s="422">
        <v>0</v>
      </c>
    </row>
    <row r="27" s="500" customFormat="1" ht="21.9" customHeight="1" spans="1:3">
      <c r="A27" s="492">
        <v>10307</v>
      </c>
      <c r="B27" s="503" t="s">
        <v>28</v>
      </c>
      <c r="C27" s="422">
        <v>19665.33</v>
      </c>
    </row>
    <row r="28" s="500" customFormat="1" ht="21.9" customHeight="1" spans="1:3">
      <c r="A28" s="492">
        <v>10308</v>
      </c>
      <c r="B28" s="506" t="s">
        <v>29</v>
      </c>
      <c r="C28" s="422">
        <v>43</v>
      </c>
    </row>
    <row r="29" s="500" customFormat="1" ht="21.9" customHeight="1" spans="1:3">
      <c r="A29" s="492">
        <v>10309</v>
      </c>
      <c r="B29" s="506" t="s">
        <v>30</v>
      </c>
      <c r="C29" s="422">
        <v>2303</v>
      </c>
    </row>
    <row r="30" s="500" customFormat="1" ht="21.9" customHeight="1" spans="1:3">
      <c r="A30" s="492">
        <v>10399</v>
      </c>
      <c r="B30" s="506" t="s">
        <v>31</v>
      </c>
      <c r="C30" s="422">
        <v>1192</v>
      </c>
    </row>
    <row r="31" s="500" customFormat="1" ht="21.9" customHeight="1" spans="1:3">
      <c r="A31" s="349">
        <v>110</v>
      </c>
      <c r="B31" s="507" t="s">
        <v>32</v>
      </c>
      <c r="C31" s="496">
        <f>SUM(XFD32:XFD38)</f>
        <v>0</v>
      </c>
    </row>
    <row r="32" s="500" customFormat="1" ht="21.9" customHeight="1" spans="1:3">
      <c r="A32" s="349">
        <v>11001</v>
      </c>
      <c r="B32" s="506" t="s">
        <v>33</v>
      </c>
      <c r="C32" s="438">
        <v>50579</v>
      </c>
    </row>
    <row r="33" s="500" customFormat="1" ht="21.9" customHeight="1" spans="1:3">
      <c r="A33" s="349">
        <v>11002</v>
      </c>
      <c r="B33" s="506" t="s">
        <v>34</v>
      </c>
      <c r="C33" s="438">
        <f>1202580+125+3308</f>
        <v>1206013</v>
      </c>
    </row>
    <row r="34" ht="21.9" customHeight="1" spans="1:3">
      <c r="A34" s="349">
        <v>11003</v>
      </c>
      <c r="B34" s="506" t="s">
        <v>35</v>
      </c>
      <c r="C34" s="508">
        <v>102816</v>
      </c>
    </row>
    <row r="35" ht="21.9" customHeight="1" spans="1:3">
      <c r="A35" s="349">
        <v>11008</v>
      </c>
      <c r="B35" s="506" t="s">
        <v>36</v>
      </c>
      <c r="C35" s="438">
        <v>74251</v>
      </c>
    </row>
    <row r="36" ht="21.9" customHeight="1" spans="1:3">
      <c r="A36" s="349">
        <v>11009</v>
      </c>
      <c r="B36" s="506" t="s">
        <v>37</v>
      </c>
      <c r="C36" s="438">
        <v>88146</v>
      </c>
    </row>
    <row r="37" ht="21.9" customHeight="1" spans="1:3">
      <c r="A37" s="349">
        <v>11011</v>
      </c>
      <c r="B37" s="506" t="s">
        <v>38</v>
      </c>
      <c r="C37" s="445">
        <v>294468</v>
      </c>
    </row>
    <row r="38" ht="21.9" customHeight="1" spans="1:3">
      <c r="A38" s="349">
        <v>11015</v>
      </c>
      <c r="B38" s="506" t="s">
        <v>39</v>
      </c>
      <c r="C38" s="445">
        <v>21735</v>
      </c>
    </row>
    <row r="39" ht="21.9" customHeight="1" spans="1:3">
      <c r="A39" s="349"/>
      <c r="B39" s="349"/>
      <c r="C39" s="445"/>
    </row>
    <row r="40" ht="21.9" customHeight="1" spans="1:3">
      <c r="A40" s="349"/>
      <c r="B40" s="497" t="s">
        <v>40</v>
      </c>
      <c r="C40" s="441">
        <f>XFD31+XFD5</f>
        <v>0</v>
      </c>
    </row>
  </sheetData>
  <mergeCells count="2">
    <mergeCell ref="A2:C2"/>
    <mergeCell ref="A3:B3"/>
  </mergeCells>
  <pageMargins left="0.984028" right="0.984028" top="0.94375" bottom="0.747917" header="0.313889" footer="0.511806"/>
  <pageSetup paperSize="9" scale="90" orientation="portrait" useFirstPageNumber="1" horizontalDpi="600" verticalDpi="600"/>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7"/>
  <sheetViews>
    <sheetView showZeros="0" topLeftCell="A34" workbookViewId="0">
      <selection activeCell="D51" sqref="D51"/>
    </sheetView>
  </sheetViews>
  <sheetFormatPr defaultColWidth="9.10833333333333" defaultRowHeight="15" customHeight="1" outlineLevelCol="2"/>
  <cols>
    <col min="1" max="1" width="13.4416666666667" style="220" customWidth="1"/>
    <col min="2" max="2" width="55.2166666666667" style="220" customWidth="1"/>
    <col min="3" max="3" width="13.3333333333333" style="398" customWidth="1"/>
    <col min="4" max="257" width="9.10833333333333" style="220" customWidth="1"/>
  </cols>
  <sheetData>
    <row r="1" s="396" customFormat="1" ht="19.5" customHeight="1" spans="1:3">
      <c r="A1" s="80" t="s">
        <v>759</v>
      </c>
      <c r="B1" s="92"/>
      <c r="C1" s="329"/>
    </row>
    <row r="2" s="397" customFormat="1" ht="26.25" spans="1:3">
      <c r="A2" s="81" t="s">
        <v>760</v>
      </c>
      <c r="B2" s="82"/>
      <c r="C2" s="82"/>
    </row>
    <row r="3" s="220" customFormat="1" ht="18" customHeight="1" spans="1:3">
      <c r="A3" s="79"/>
      <c r="B3" s="79"/>
      <c r="C3" s="377" t="s">
        <v>80</v>
      </c>
    </row>
    <row r="4" s="398" customFormat="1" ht="21.45" customHeight="1" spans="1:3">
      <c r="A4" s="85" t="s">
        <v>43</v>
      </c>
      <c r="B4" s="85" t="s">
        <v>44</v>
      </c>
      <c r="C4" s="85" t="s">
        <v>81</v>
      </c>
    </row>
    <row r="5" s="220" customFormat="1" ht="21.45" customHeight="1" spans="1:3">
      <c r="A5" s="75"/>
      <c r="B5" s="363" t="s">
        <v>761</v>
      </c>
      <c r="C5" s="328">
        <f>XFD6+XFD11+XFD33+XFD36+XFD39+XFD42+XFD52+XFD56+XFD60</f>
        <v>0</v>
      </c>
    </row>
    <row r="6" s="220" customFormat="1" ht="21.45" customHeight="1" spans="1:3">
      <c r="A6" s="145">
        <v>208</v>
      </c>
      <c r="B6" s="146" t="s">
        <v>762</v>
      </c>
      <c r="C6" s="147">
        <f>XFD7</f>
        <v>0</v>
      </c>
    </row>
    <row r="7" s="220" customFormat="1" ht="21.45" customHeight="1" spans="1:3">
      <c r="A7" s="145">
        <v>20822</v>
      </c>
      <c r="B7" s="399" t="s">
        <v>763</v>
      </c>
      <c r="C7" s="147">
        <f>SUM(XFD8:XFD10)</f>
        <v>0</v>
      </c>
    </row>
    <row r="8" s="220" customFormat="1" ht="21.45" customHeight="1" spans="1:3">
      <c r="A8" s="145">
        <v>2082201</v>
      </c>
      <c r="B8" s="400" t="s">
        <v>764</v>
      </c>
      <c r="C8" s="147"/>
    </row>
    <row r="9" s="220" customFormat="1" ht="21.45" customHeight="1" spans="1:3">
      <c r="A9" s="145">
        <v>2082202</v>
      </c>
      <c r="B9" s="400" t="s">
        <v>765</v>
      </c>
      <c r="C9" s="147">
        <v>57</v>
      </c>
    </row>
    <row r="10" s="220" customFormat="1" ht="21.45" customHeight="1" spans="1:3">
      <c r="A10" s="145">
        <v>2082299</v>
      </c>
      <c r="B10" s="400" t="s">
        <v>766</v>
      </c>
      <c r="C10" s="147"/>
    </row>
    <row r="11" s="220" customFormat="1" ht="21.45" customHeight="1" spans="1:3">
      <c r="A11" s="145">
        <v>212</v>
      </c>
      <c r="B11" s="146" t="s">
        <v>767</v>
      </c>
      <c r="C11" s="147">
        <f>XFD12+XFD23+XFD24+XFD28+XFD31</f>
        <v>0</v>
      </c>
    </row>
    <row r="12" s="220" customFormat="1" ht="21.45" customHeight="1" spans="1:3">
      <c r="A12" s="145">
        <v>21208</v>
      </c>
      <c r="B12" s="399" t="s">
        <v>768</v>
      </c>
      <c r="C12" s="147">
        <f>SUM(XFD13:XFD22)</f>
        <v>0</v>
      </c>
    </row>
    <row r="13" s="220" customFormat="1" ht="21.45" customHeight="1" spans="1:3">
      <c r="A13" s="145">
        <v>2120801</v>
      </c>
      <c r="B13" s="401" t="s">
        <v>769</v>
      </c>
      <c r="C13" s="147">
        <v>19813</v>
      </c>
    </row>
    <row r="14" s="220" customFormat="1" ht="21.45" customHeight="1" spans="1:3">
      <c r="A14" s="145">
        <v>2120802</v>
      </c>
      <c r="B14" s="401" t="s">
        <v>770</v>
      </c>
      <c r="C14" s="147"/>
    </row>
    <row r="15" s="220" customFormat="1" ht="21.45" customHeight="1" spans="1:3">
      <c r="A15" s="145">
        <v>2120803</v>
      </c>
      <c r="B15" s="401" t="s">
        <v>771</v>
      </c>
      <c r="C15" s="147">
        <v>13311</v>
      </c>
    </row>
    <row r="16" s="220" customFormat="1" ht="21.45" customHeight="1" spans="1:3">
      <c r="A16" s="145">
        <v>2120804</v>
      </c>
      <c r="B16" s="401" t="s">
        <v>772</v>
      </c>
      <c r="C16" s="147"/>
    </row>
    <row r="17" s="220" customFormat="1" ht="21.45" customHeight="1" spans="1:3">
      <c r="A17" s="145">
        <v>2120805</v>
      </c>
      <c r="B17" s="401" t="s">
        <v>773</v>
      </c>
      <c r="C17" s="147"/>
    </row>
    <row r="18" s="220" customFormat="1" ht="21.45" customHeight="1" spans="1:3">
      <c r="A18" s="145">
        <v>2120806</v>
      </c>
      <c r="B18" s="401" t="s">
        <v>774</v>
      </c>
      <c r="C18" s="147">
        <v>1316</v>
      </c>
    </row>
    <row r="19" s="220" customFormat="1" ht="21.45" customHeight="1" spans="1:3">
      <c r="A19" s="145">
        <v>2120807</v>
      </c>
      <c r="B19" s="401" t="s">
        <v>775</v>
      </c>
      <c r="C19" s="147"/>
    </row>
    <row r="20" s="220" customFormat="1" ht="21.45" customHeight="1" spans="1:3">
      <c r="A20" s="145">
        <v>2120810</v>
      </c>
      <c r="B20" s="401" t="s">
        <v>776</v>
      </c>
      <c r="C20" s="147"/>
    </row>
    <row r="21" s="220" customFormat="1" ht="21.45" customHeight="1" spans="1:3">
      <c r="A21" s="145">
        <v>2120811</v>
      </c>
      <c r="B21" s="402" t="s">
        <v>777</v>
      </c>
      <c r="C21" s="147"/>
    </row>
    <row r="22" s="220" customFormat="1" ht="21.45" customHeight="1" spans="1:3">
      <c r="A22" s="145">
        <v>2120899</v>
      </c>
      <c r="B22" s="401" t="s">
        <v>778</v>
      </c>
      <c r="C22" s="147">
        <v>31100</v>
      </c>
    </row>
    <row r="23" s="220" customFormat="1" ht="21.45" customHeight="1" spans="1:3">
      <c r="A23" s="145">
        <v>21211</v>
      </c>
      <c r="B23" s="399" t="s">
        <v>779</v>
      </c>
      <c r="C23" s="147"/>
    </row>
    <row r="24" s="220" customFormat="1" ht="21.45" customHeight="1" spans="1:3">
      <c r="A24" s="145">
        <v>21213</v>
      </c>
      <c r="B24" s="399" t="s">
        <v>780</v>
      </c>
      <c r="C24" s="147">
        <f>SUM(XFD25:XFD27)</f>
        <v>0</v>
      </c>
    </row>
    <row r="25" s="220" customFormat="1" ht="21.45" customHeight="1" spans="1:3">
      <c r="A25" s="145">
        <v>2121301</v>
      </c>
      <c r="B25" s="401" t="s">
        <v>781</v>
      </c>
      <c r="C25" s="147">
        <v>3042</v>
      </c>
    </row>
    <row r="26" s="220" customFormat="1" ht="21.45" customHeight="1" spans="1:3">
      <c r="A26" s="145">
        <v>2121302</v>
      </c>
      <c r="B26" s="401" t="s">
        <v>782</v>
      </c>
      <c r="C26" s="147">
        <v>1482</v>
      </c>
    </row>
    <row r="27" s="220" customFormat="1" ht="21.45" customHeight="1" spans="1:3">
      <c r="A27" s="145">
        <v>2121399</v>
      </c>
      <c r="B27" s="401" t="s">
        <v>783</v>
      </c>
      <c r="C27" s="147">
        <v>1891</v>
      </c>
    </row>
    <row r="28" ht="21.45" customHeight="1" spans="1:3">
      <c r="A28" s="145">
        <v>21214</v>
      </c>
      <c r="B28" s="399" t="s">
        <v>784</v>
      </c>
      <c r="C28" s="147">
        <f>SUM(XFD29:XFD30)</f>
        <v>0</v>
      </c>
    </row>
    <row r="29" ht="21.45" customHeight="1" spans="1:3">
      <c r="A29" s="145">
        <v>2121401</v>
      </c>
      <c r="B29" s="401" t="s">
        <v>785</v>
      </c>
      <c r="C29" s="147">
        <v>1121</v>
      </c>
    </row>
    <row r="30" ht="21.45" customHeight="1" spans="1:3">
      <c r="A30" s="145">
        <v>2121499</v>
      </c>
      <c r="B30" s="400" t="s">
        <v>786</v>
      </c>
      <c r="C30" s="147">
        <v>1344</v>
      </c>
    </row>
    <row r="31" ht="21.45" customHeight="1" spans="1:3">
      <c r="A31" s="145">
        <v>21216</v>
      </c>
      <c r="B31" s="399" t="s">
        <v>787</v>
      </c>
      <c r="C31" s="147">
        <f t="shared" ref="C31:C39" si="0">XFD32</f>
        <v>0</v>
      </c>
    </row>
    <row r="32" ht="21.45" customHeight="1" spans="1:3">
      <c r="A32" s="145">
        <v>2121699</v>
      </c>
      <c r="B32" s="400" t="s">
        <v>788</v>
      </c>
      <c r="C32" s="147">
        <v>28400</v>
      </c>
    </row>
    <row r="33" ht="21.45" customHeight="1" spans="1:3">
      <c r="A33" s="145">
        <v>214</v>
      </c>
      <c r="B33" s="150" t="s">
        <v>789</v>
      </c>
      <c r="C33" s="147">
        <f t="shared" si="0"/>
        <v>0</v>
      </c>
    </row>
    <row r="34" ht="21.45" customHeight="1" spans="1:3">
      <c r="A34" s="145">
        <v>21462</v>
      </c>
      <c r="B34" s="403" t="s">
        <v>790</v>
      </c>
      <c r="C34" s="147"/>
    </row>
    <row r="35" ht="21.45" customHeight="1" spans="1:3">
      <c r="A35" s="145">
        <v>2146299</v>
      </c>
      <c r="B35" s="401" t="s">
        <v>791</v>
      </c>
      <c r="C35" s="147"/>
    </row>
    <row r="36" ht="21.45" customHeight="1" spans="1:3">
      <c r="A36" s="145">
        <v>215</v>
      </c>
      <c r="B36" s="150" t="s">
        <v>792</v>
      </c>
      <c r="C36" s="147">
        <f t="shared" si="0"/>
        <v>0</v>
      </c>
    </row>
    <row r="37" ht="21.45" customHeight="1" spans="1:3">
      <c r="A37" s="145">
        <v>21562</v>
      </c>
      <c r="B37" s="403" t="s">
        <v>793</v>
      </c>
      <c r="C37" s="147"/>
    </row>
    <row r="38" ht="21.45" customHeight="1" spans="1:3">
      <c r="A38" s="145">
        <v>2156202</v>
      </c>
      <c r="B38" s="401" t="s">
        <v>794</v>
      </c>
      <c r="C38" s="147"/>
    </row>
    <row r="39" ht="21.45" customHeight="1" spans="1:3">
      <c r="A39" s="145">
        <v>216</v>
      </c>
      <c r="B39" s="150" t="s">
        <v>795</v>
      </c>
      <c r="C39" s="147">
        <f t="shared" si="0"/>
        <v>0</v>
      </c>
    </row>
    <row r="40" ht="21.45" customHeight="1" spans="1:3">
      <c r="A40" s="145">
        <v>21660</v>
      </c>
      <c r="B40" s="403" t="s">
        <v>796</v>
      </c>
      <c r="C40" s="147"/>
    </row>
    <row r="41" ht="21.45" customHeight="1" spans="1:3">
      <c r="A41" s="145">
        <v>2166004</v>
      </c>
      <c r="B41" s="401" t="s">
        <v>797</v>
      </c>
      <c r="C41" s="147"/>
    </row>
    <row r="42" ht="21.45" customHeight="1" spans="1:3">
      <c r="A42" s="145">
        <v>229</v>
      </c>
      <c r="B42" s="150" t="s">
        <v>798</v>
      </c>
      <c r="C42" s="147">
        <f>XFD46+XFD43</f>
        <v>0</v>
      </c>
    </row>
    <row r="43" ht="21.45" customHeight="1" spans="1:3">
      <c r="A43" s="145">
        <v>22904</v>
      </c>
      <c r="B43" s="399" t="s">
        <v>799</v>
      </c>
      <c r="C43" s="147">
        <f>SUM(XFD44:XFD45)</f>
        <v>0</v>
      </c>
    </row>
    <row r="44" ht="21.45" customHeight="1" spans="1:3">
      <c r="A44" s="145">
        <v>2290401</v>
      </c>
      <c r="B44" s="400" t="s">
        <v>800</v>
      </c>
      <c r="C44" s="147">
        <v>299</v>
      </c>
    </row>
    <row r="45" ht="21.45" customHeight="1" spans="1:3">
      <c r="A45" s="145">
        <v>2290402</v>
      </c>
      <c r="B45" s="400" t="s">
        <v>801</v>
      </c>
      <c r="C45" s="147">
        <v>110400</v>
      </c>
    </row>
    <row r="46" ht="21.45" customHeight="1" spans="1:3">
      <c r="A46" s="145">
        <v>22960</v>
      </c>
      <c r="B46" s="403" t="s">
        <v>802</v>
      </c>
      <c r="C46" s="147">
        <f>SUM(XFD47:XFD51)</f>
        <v>0</v>
      </c>
    </row>
    <row r="47" ht="21.45" customHeight="1" spans="1:3">
      <c r="A47" s="145">
        <v>2296002</v>
      </c>
      <c r="B47" s="402" t="s">
        <v>803</v>
      </c>
      <c r="C47" s="147">
        <v>1162</v>
      </c>
    </row>
    <row r="48" ht="21.45" customHeight="1" spans="1:3">
      <c r="A48" s="145">
        <v>2296003</v>
      </c>
      <c r="B48" s="401" t="s">
        <v>804</v>
      </c>
      <c r="C48" s="147">
        <v>1597</v>
      </c>
    </row>
    <row r="49" ht="21.45" customHeight="1" spans="1:3">
      <c r="A49" s="145">
        <v>2296005</v>
      </c>
      <c r="B49" s="401" t="s">
        <v>805</v>
      </c>
      <c r="C49" s="147">
        <v>7</v>
      </c>
    </row>
    <row r="50" ht="21.45" customHeight="1" spans="1:3">
      <c r="A50" s="145">
        <v>2296006</v>
      </c>
      <c r="B50" s="401" t="s">
        <v>806</v>
      </c>
      <c r="C50" s="147"/>
    </row>
    <row r="51" ht="21.45" customHeight="1" spans="1:3">
      <c r="A51" s="145">
        <v>2296013</v>
      </c>
      <c r="B51" s="401" t="s">
        <v>807</v>
      </c>
      <c r="C51" s="147"/>
    </row>
    <row r="52" ht="21.45" customHeight="1" spans="1:3">
      <c r="A52" s="145">
        <v>232</v>
      </c>
      <c r="B52" s="154" t="s">
        <v>808</v>
      </c>
      <c r="C52" s="147">
        <f>XFD53</f>
        <v>0</v>
      </c>
    </row>
    <row r="53" ht="21.45" customHeight="1" spans="1:3">
      <c r="A53" s="145">
        <v>23204</v>
      </c>
      <c r="B53" s="403" t="s">
        <v>809</v>
      </c>
      <c r="C53" s="147">
        <f>SUM(XFD54:XFD55)</f>
        <v>0</v>
      </c>
    </row>
    <row r="54" ht="21.45" customHeight="1" spans="1:3">
      <c r="A54" s="145">
        <v>2320411</v>
      </c>
      <c r="B54" s="401" t="s">
        <v>810</v>
      </c>
      <c r="C54" s="147">
        <v>6877</v>
      </c>
    </row>
    <row r="55" ht="21.45" customHeight="1" spans="1:3">
      <c r="A55" s="145">
        <v>2320431</v>
      </c>
      <c r="B55" s="401" t="s">
        <v>811</v>
      </c>
      <c r="C55" s="147"/>
    </row>
    <row r="56" ht="21.45" customHeight="1" spans="1:3">
      <c r="A56" s="145">
        <v>233</v>
      </c>
      <c r="B56" s="154" t="s">
        <v>812</v>
      </c>
      <c r="C56" s="147">
        <f>XFD57</f>
        <v>0</v>
      </c>
    </row>
    <row r="57" ht="21.45" customHeight="1" spans="1:3">
      <c r="A57" s="145">
        <v>23304</v>
      </c>
      <c r="B57" s="403" t="s">
        <v>813</v>
      </c>
      <c r="C57" s="147">
        <f>SUM(XFD58:XFD59)</f>
        <v>0</v>
      </c>
    </row>
    <row r="58" ht="21.45" customHeight="1" spans="1:3">
      <c r="A58" s="145">
        <v>2330411</v>
      </c>
      <c r="B58" s="401" t="s">
        <v>814</v>
      </c>
      <c r="C58" s="147">
        <v>159</v>
      </c>
    </row>
    <row r="59" ht="21.45" customHeight="1" spans="1:3">
      <c r="A59" s="145">
        <v>2330431</v>
      </c>
      <c r="B59" s="401" t="s">
        <v>815</v>
      </c>
      <c r="C59" s="147"/>
    </row>
    <row r="60" ht="21.45" customHeight="1" spans="1:3">
      <c r="A60" s="145">
        <v>234</v>
      </c>
      <c r="B60" s="154" t="s">
        <v>816</v>
      </c>
      <c r="C60" s="147">
        <f>XFD61+XFD65</f>
        <v>0</v>
      </c>
    </row>
    <row r="61" ht="21.45" customHeight="1" spans="1:3">
      <c r="A61" s="145">
        <v>23401</v>
      </c>
      <c r="B61" s="403" t="s">
        <v>817</v>
      </c>
      <c r="C61" s="147">
        <f>SUM(XFD62:XFD64)</f>
        <v>0</v>
      </c>
    </row>
    <row r="62" ht="21.45" customHeight="1" spans="1:3">
      <c r="A62" s="145">
        <v>2340101</v>
      </c>
      <c r="B62" s="401" t="s">
        <v>818</v>
      </c>
      <c r="C62" s="147">
        <v>28432</v>
      </c>
    </row>
    <row r="63" ht="21.45" customHeight="1" spans="1:3">
      <c r="A63" s="145">
        <v>2340102</v>
      </c>
      <c r="B63" s="401" t="s">
        <v>819</v>
      </c>
      <c r="C63" s="147"/>
    </row>
    <row r="64" ht="21.45" customHeight="1" spans="1:3">
      <c r="A64" s="145">
        <v>2340199</v>
      </c>
      <c r="B64" s="401" t="s">
        <v>820</v>
      </c>
      <c r="C64" s="147"/>
    </row>
    <row r="65" ht="21.45" customHeight="1" spans="1:3">
      <c r="A65" s="145">
        <v>23402</v>
      </c>
      <c r="B65" s="403" t="s">
        <v>821</v>
      </c>
      <c r="C65" s="147">
        <f>XFD66</f>
        <v>0</v>
      </c>
    </row>
    <row r="66" ht="21.45" customHeight="1" spans="1:3">
      <c r="A66" s="145">
        <v>2340299</v>
      </c>
      <c r="B66" s="401" t="s">
        <v>821</v>
      </c>
      <c r="C66" s="147">
        <v>5000</v>
      </c>
    </row>
    <row r="67" ht="21.45" customHeight="1" spans="1:3">
      <c r="A67" s="145"/>
      <c r="B67" s="155" t="s">
        <v>70</v>
      </c>
      <c r="C67" s="156">
        <f>XFD68+XFD73</f>
        <v>0</v>
      </c>
    </row>
    <row r="68" ht="21.45" customHeight="1" spans="1:3">
      <c r="A68" s="145">
        <v>230</v>
      </c>
      <c r="B68" s="157" t="s">
        <v>71</v>
      </c>
      <c r="C68" s="156">
        <f>SUM(XFD69:XFD72)</f>
        <v>0</v>
      </c>
    </row>
    <row r="69" ht="21.45" customHeight="1" spans="1:3">
      <c r="A69" s="145">
        <v>23004</v>
      </c>
      <c r="B69" s="403" t="s">
        <v>822</v>
      </c>
      <c r="C69" s="147"/>
    </row>
    <row r="70" ht="21.45" customHeight="1" spans="1:3">
      <c r="A70" s="145">
        <v>23008</v>
      </c>
      <c r="B70" s="403" t="s">
        <v>823</v>
      </c>
      <c r="C70" s="147">
        <v>6000</v>
      </c>
    </row>
    <row r="71" ht="21.45" customHeight="1" spans="1:3">
      <c r="A71" s="145">
        <v>23009</v>
      </c>
      <c r="B71" s="403" t="s">
        <v>824</v>
      </c>
      <c r="C71" s="147">
        <v>15194</v>
      </c>
    </row>
    <row r="72" ht="21.45" customHeight="1" spans="1:3">
      <c r="A72" s="145">
        <v>23011</v>
      </c>
      <c r="B72" s="403" t="s">
        <v>825</v>
      </c>
      <c r="C72" s="147">
        <v>1000</v>
      </c>
    </row>
    <row r="73" ht="21.45" customHeight="1" spans="1:3">
      <c r="A73" s="145">
        <v>231</v>
      </c>
      <c r="B73" s="157" t="s">
        <v>75</v>
      </c>
      <c r="C73" s="147">
        <f>SUM(XFD74:XFD75)</f>
        <v>0</v>
      </c>
    </row>
    <row r="74" ht="21.45" customHeight="1" spans="1:3">
      <c r="A74" s="145">
        <v>23104</v>
      </c>
      <c r="B74" s="403" t="s">
        <v>826</v>
      </c>
      <c r="C74" s="147">
        <v>30185</v>
      </c>
    </row>
    <row r="75" ht="21.45" customHeight="1" spans="1:3">
      <c r="A75" s="145">
        <v>23105</v>
      </c>
      <c r="B75" s="403" t="s">
        <v>827</v>
      </c>
      <c r="C75" s="147"/>
    </row>
    <row r="76" ht="21.45" customHeight="1" spans="1:3">
      <c r="A76" s="145"/>
      <c r="B76" s="148"/>
      <c r="C76" s="147"/>
    </row>
    <row r="77" ht="21.45" customHeight="1" spans="1:3">
      <c r="A77" s="145"/>
      <c r="B77" s="155" t="s">
        <v>77</v>
      </c>
      <c r="C77" s="156">
        <f>XFD67+XFD5</f>
        <v>0</v>
      </c>
    </row>
  </sheetData>
  <mergeCells count="1">
    <mergeCell ref="A2:C2"/>
  </mergeCells>
  <pageMargins left="0.786806" right="0.786806" top="0.944444" bottom="0.747917" header="0.314583" footer="0.511806"/>
  <pageSetup paperSize="9" scale="90" firstPageNumber="31" orientation="portrait" useFirstPageNumber="1" horizontalDpi="600" verticalDpi="600"/>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8" sqref="G8"/>
    </sheetView>
  </sheetViews>
  <sheetFormatPr defaultColWidth="10" defaultRowHeight="15" customHeight="1" outlineLevelCol="2"/>
  <cols>
    <col min="1" max="1" width="26.2166666666667" style="79" customWidth="1"/>
    <col min="2" max="2" width="30.1083333333333" style="79" customWidth="1"/>
    <col min="3" max="3" width="25" style="79" customWidth="1"/>
    <col min="4" max="4" width="9.775" style="79" customWidth="1"/>
    <col min="5" max="257" width="10" style="79" customWidth="1"/>
  </cols>
  <sheetData>
    <row r="1" ht="31.5" customHeight="1" spans="1:1">
      <c r="A1" s="80" t="s">
        <v>828</v>
      </c>
    </row>
    <row r="2" s="92" customFormat="1" ht="48" customHeight="1" spans="1:3">
      <c r="A2" s="216" t="s">
        <v>829</v>
      </c>
      <c r="B2" s="380"/>
      <c r="C2" s="380"/>
    </row>
    <row r="3" ht="30" customHeight="1" spans="1:3">
      <c r="A3" s="391" t="s">
        <v>648</v>
      </c>
      <c r="B3" s="391"/>
      <c r="C3" s="391"/>
    </row>
    <row r="4" ht="34.05" customHeight="1" spans="1:3">
      <c r="A4" s="334" t="s">
        <v>830</v>
      </c>
      <c r="B4" s="333" t="s">
        <v>831</v>
      </c>
      <c r="C4" s="333"/>
    </row>
    <row r="5" ht="34.05" customHeight="1" spans="1:3">
      <c r="A5" s="392"/>
      <c r="B5" s="333" t="s">
        <v>651</v>
      </c>
      <c r="C5" s="333" t="s">
        <v>652</v>
      </c>
    </row>
    <row r="6" ht="41.25" customHeight="1" spans="1:3">
      <c r="A6" s="94" t="s">
        <v>832</v>
      </c>
      <c r="B6" s="393">
        <v>705864.134189</v>
      </c>
      <c r="C6" s="88">
        <f>SUM(XFD7:XFD10)</f>
        <v>0</v>
      </c>
    </row>
    <row r="7" ht="41.25" customHeight="1" spans="1:3">
      <c r="A7" s="94" t="s">
        <v>833</v>
      </c>
      <c r="B7" s="393">
        <v>349304</v>
      </c>
      <c r="C7" s="267">
        <f>261489+87847</f>
        <v>349336</v>
      </c>
    </row>
    <row r="8" ht="41.25" customHeight="1" spans="1:3">
      <c r="A8" s="94" t="s">
        <v>834</v>
      </c>
      <c r="B8" s="393">
        <v>78687.134189</v>
      </c>
      <c r="C8" s="267">
        <f>64981+15944</f>
        <v>80925</v>
      </c>
    </row>
    <row r="9" ht="41.25" customHeight="1" spans="1:3">
      <c r="A9" s="94" t="s">
        <v>835</v>
      </c>
      <c r="B9" s="393">
        <v>148436</v>
      </c>
      <c r="C9" s="267">
        <f>128218+28290</f>
        <v>156508</v>
      </c>
    </row>
    <row r="10" ht="41.25" customHeight="1" spans="1:3">
      <c r="A10" s="94" t="s">
        <v>836</v>
      </c>
      <c r="B10" s="393">
        <v>129437</v>
      </c>
      <c r="C10" s="267">
        <f>131595+5137</f>
        <v>136732</v>
      </c>
    </row>
    <row r="11" ht="252" customHeight="1" spans="1:3">
      <c r="A11" s="394" t="s">
        <v>837</v>
      </c>
      <c r="B11" s="113"/>
      <c r="C11" s="113"/>
    </row>
    <row r="12" ht="41.25" customHeight="1" spans="1:2">
      <c r="A12" s="83"/>
      <c r="B12" s="83"/>
    </row>
    <row r="13" ht="41.25" customHeight="1"/>
    <row r="15" spans="2:2">
      <c r="B15" s="395"/>
    </row>
  </sheetData>
  <mergeCells count="6">
    <mergeCell ref="A2:C2"/>
    <mergeCell ref="A3:C3"/>
    <mergeCell ref="B4:C4"/>
    <mergeCell ref="A11:C11"/>
    <mergeCell ref="A12:B12"/>
    <mergeCell ref="A4:A5"/>
  </mergeCells>
  <pageMargins left="0.786806" right="0.786806" top="0.944444" bottom="0.747917" header="0.314583" footer="0.511806"/>
  <pageSetup paperSize="9" scale="90" firstPageNumber="34" orientation="portrait" useFirstPageNumber="1" horizontalDpi="600" verticalDpi="600"/>
  <headerFooter>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5" sqref="F5"/>
    </sheetView>
  </sheetViews>
  <sheetFormatPr defaultColWidth="13.2166666666667" defaultRowHeight="15" customHeight="1" outlineLevelCol="2"/>
  <cols>
    <col min="1" max="1" width="13.2166666666667" style="219" customWidth="1"/>
    <col min="2" max="2" width="49.4416666666667" style="219" customWidth="1"/>
    <col min="3" max="3" width="15.8833333333333" style="218" customWidth="1"/>
    <col min="4" max="257" width="13.2166666666667" style="219" customWidth="1"/>
  </cols>
  <sheetData>
    <row r="1" s="379" customFormat="1" ht="45" customHeight="1" spans="1:3">
      <c r="A1" s="386" t="s">
        <v>838</v>
      </c>
      <c r="B1" s="387"/>
      <c r="C1" s="217"/>
    </row>
    <row r="2" ht="40.95" customHeight="1" spans="1:3">
      <c r="A2" s="216" t="s">
        <v>839</v>
      </c>
      <c r="B2" s="216"/>
      <c r="C2" s="216"/>
    </row>
    <row r="3" ht="22.95" customHeight="1" spans="2:3">
      <c r="B3" s="106"/>
      <c r="C3" s="388" t="s">
        <v>80</v>
      </c>
    </row>
    <row r="4" ht="30" customHeight="1" spans="1:3">
      <c r="A4" s="333" t="s">
        <v>840</v>
      </c>
      <c r="B4" s="333" t="s">
        <v>841</v>
      </c>
      <c r="C4" s="333" t="s">
        <v>81</v>
      </c>
    </row>
    <row r="5" ht="30" customHeight="1" spans="1:3">
      <c r="A5" s="107"/>
      <c r="B5" s="384" t="s">
        <v>842</v>
      </c>
      <c r="C5" s="389">
        <f>SUM(XFD6:XFD13)</f>
        <v>0</v>
      </c>
    </row>
    <row r="6" ht="30" customHeight="1" spans="1:3">
      <c r="A6" s="99">
        <v>10201</v>
      </c>
      <c r="B6" s="102" t="s">
        <v>843</v>
      </c>
      <c r="C6" s="103">
        <v>295811</v>
      </c>
    </row>
    <row r="7" ht="30" customHeight="1" spans="1:3">
      <c r="A7" s="99">
        <v>10202</v>
      </c>
      <c r="B7" s="102" t="s">
        <v>844</v>
      </c>
      <c r="C7" s="103">
        <v>2539</v>
      </c>
    </row>
    <row r="8" ht="30" customHeight="1" spans="1:3">
      <c r="A8" s="99">
        <v>10203</v>
      </c>
      <c r="B8" s="102" t="s">
        <v>845</v>
      </c>
      <c r="C8" s="385">
        <v>73770</v>
      </c>
    </row>
    <row r="9" ht="30" customHeight="1" spans="1:3">
      <c r="A9" s="99">
        <v>10204</v>
      </c>
      <c r="B9" s="102" t="s">
        <v>846</v>
      </c>
      <c r="C9" s="390">
        <v>347.2</v>
      </c>
    </row>
    <row r="10" ht="30" customHeight="1" spans="1:3">
      <c r="A10" s="99">
        <v>10205</v>
      </c>
      <c r="B10" s="102" t="s">
        <v>847</v>
      </c>
      <c r="C10" s="103"/>
    </row>
    <row r="11" ht="30" customHeight="1" spans="1:3">
      <c r="A11" s="99">
        <v>10210</v>
      </c>
      <c r="B11" s="102" t="s">
        <v>848</v>
      </c>
      <c r="C11" s="103">
        <v>99096</v>
      </c>
    </row>
    <row r="12" ht="30" customHeight="1" spans="1:3">
      <c r="A12" s="99">
        <v>10211</v>
      </c>
      <c r="B12" s="102" t="s">
        <v>849</v>
      </c>
      <c r="C12" s="103">
        <v>145865</v>
      </c>
    </row>
    <row r="13" ht="30" customHeight="1" spans="1:3">
      <c r="A13" s="99">
        <v>10212</v>
      </c>
      <c r="B13" s="102" t="s">
        <v>850</v>
      </c>
      <c r="C13" s="385">
        <v>145167</v>
      </c>
    </row>
  </sheetData>
  <mergeCells count="1">
    <mergeCell ref="A2:C2"/>
  </mergeCells>
  <pageMargins left="0.786806" right="0.786806" top="0.948611" bottom="0.751389" header="0.298611" footer="0.511806"/>
  <pageSetup paperSize="9" scale="90" firstPageNumber="35" orientation="portrait" useFirstPageNumber="1" horizontalDpi="600" verticalDpi="600"/>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E10" sqref="E10"/>
    </sheetView>
  </sheetViews>
  <sheetFormatPr defaultColWidth="32.8833333333333" defaultRowHeight="15" customHeight="1" outlineLevelCol="2"/>
  <cols>
    <col min="1" max="1" width="15.775" style="79" customWidth="1"/>
    <col min="2" max="2" width="40.8833333333333" style="79" customWidth="1"/>
    <col min="3" max="3" width="23.3333333333333" style="79" customWidth="1"/>
    <col min="4" max="257" width="32.8833333333333" style="79" customWidth="1"/>
  </cols>
  <sheetData>
    <row r="1" s="92" customFormat="1" ht="28.95" customHeight="1" spans="1:2">
      <c r="A1" s="91" t="s">
        <v>851</v>
      </c>
      <c r="B1" s="366"/>
    </row>
    <row r="2" ht="26.25" spans="1:3">
      <c r="A2" s="81" t="s">
        <v>852</v>
      </c>
      <c r="B2" s="81"/>
      <c r="C2" s="81"/>
    </row>
    <row r="3" ht="24.75" customHeight="1" spans="2:3">
      <c r="B3" s="83"/>
      <c r="C3" s="377" t="s">
        <v>80</v>
      </c>
    </row>
    <row r="4" ht="30" customHeight="1" spans="1:3">
      <c r="A4" s="85" t="s">
        <v>853</v>
      </c>
      <c r="B4" s="85" t="s">
        <v>854</v>
      </c>
      <c r="C4" s="85" t="s">
        <v>81</v>
      </c>
    </row>
    <row r="5" ht="30" customHeight="1" spans="1:3">
      <c r="A5" s="99"/>
      <c r="B5" s="384" t="s">
        <v>855</v>
      </c>
      <c r="C5" s="101">
        <f>SUM(XFD6:XFD13)</f>
        <v>0</v>
      </c>
    </row>
    <row r="6" ht="30" customHeight="1" spans="1:3">
      <c r="A6" s="99">
        <v>20901</v>
      </c>
      <c r="B6" s="102" t="s">
        <v>856</v>
      </c>
      <c r="C6" s="103">
        <v>265421</v>
      </c>
    </row>
    <row r="7" ht="30" customHeight="1" spans="1:3">
      <c r="A7" s="99">
        <v>20902</v>
      </c>
      <c r="B7" s="102" t="s">
        <v>857</v>
      </c>
      <c r="C7" s="103">
        <v>3764</v>
      </c>
    </row>
    <row r="8" ht="30" customHeight="1" spans="1:3">
      <c r="A8" s="99">
        <v>20903</v>
      </c>
      <c r="B8" s="102" t="s">
        <v>858</v>
      </c>
      <c r="C8" s="385">
        <v>57168</v>
      </c>
    </row>
    <row r="9" ht="30" customHeight="1" spans="1:3">
      <c r="A9" s="99">
        <v>20904</v>
      </c>
      <c r="B9" s="102" t="s">
        <v>859</v>
      </c>
      <c r="C9" s="103">
        <v>1256</v>
      </c>
    </row>
    <row r="10" ht="30" customHeight="1" spans="1:3">
      <c r="A10" s="99">
        <v>20905</v>
      </c>
      <c r="B10" s="102" t="s">
        <v>860</v>
      </c>
      <c r="C10" s="103"/>
    </row>
    <row r="11" ht="30" customHeight="1" spans="1:3">
      <c r="A11" s="99">
        <v>20910</v>
      </c>
      <c r="B11" s="102" t="s">
        <v>861</v>
      </c>
      <c r="C11" s="103">
        <v>155705</v>
      </c>
    </row>
    <row r="12" ht="30" customHeight="1" spans="1:3">
      <c r="A12" s="99">
        <v>20911</v>
      </c>
      <c r="B12" s="102" t="s">
        <v>862</v>
      </c>
      <c r="C12" s="103">
        <v>148924</v>
      </c>
    </row>
    <row r="13" ht="30" customHeight="1" spans="1:3">
      <c r="A13" s="99">
        <v>20912</v>
      </c>
      <c r="B13" s="102" t="s">
        <v>863</v>
      </c>
      <c r="C13" s="385">
        <v>71706</v>
      </c>
    </row>
  </sheetData>
  <mergeCells count="1">
    <mergeCell ref="A2:C2"/>
  </mergeCells>
  <pageMargins left="0.786806" right="0.786806" top="0.948611" bottom="0.751389" header="0.298611" footer="0.495833"/>
  <pageSetup paperSize="9" scale="90" firstPageNumber="36" orientation="portrait" useFirstPageNumber="1" horizontalDpi="600" verticalDpi="600"/>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showZeros="0" workbookViewId="0">
      <selection activeCell="G10" sqref="G10"/>
    </sheetView>
  </sheetViews>
  <sheetFormatPr defaultColWidth="13.2166666666667" defaultRowHeight="15" customHeight="1" outlineLevelCol="2"/>
  <cols>
    <col min="1" max="1" width="13.2166666666667" style="219" customWidth="1"/>
    <col min="2" max="2" width="49.4416666666667" style="219" customWidth="1"/>
    <col min="3" max="3" width="15.8833333333333" style="218" customWidth="1"/>
    <col min="4" max="257" width="13.2166666666667" style="219" customWidth="1"/>
  </cols>
  <sheetData>
    <row r="1" s="379" customFormat="1" ht="27.75" customHeight="1" spans="1:3">
      <c r="A1" s="219" t="s">
        <v>864</v>
      </c>
      <c r="C1" s="217"/>
    </row>
    <row r="2" ht="25.5" spans="1:3">
      <c r="A2" s="216" t="s">
        <v>865</v>
      </c>
      <c r="B2" s="380"/>
      <c r="C2" s="380"/>
    </row>
    <row r="3" ht="18.75" customHeight="1" spans="2:3">
      <c r="B3" s="106"/>
      <c r="C3" s="108" t="s">
        <v>2</v>
      </c>
    </row>
    <row r="4" ht="18" customHeight="1" spans="1:3">
      <c r="A4" s="333" t="s">
        <v>840</v>
      </c>
      <c r="B4" s="333" t="s">
        <v>841</v>
      </c>
      <c r="C4" s="333" t="s">
        <v>81</v>
      </c>
    </row>
    <row r="5" ht="18" customHeight="1" spans="1:3">
      <c r="A5" s="94"/>
      <c r="B5" s="340" t="s">
        <v>866</v>
      </c>
      <c r="C5" s="381">
        <f>XFD6+XFD12+XFD18+XFD22+XFD26+XFD30</f>
        <v>0</v>
      </c>
    </row>
    <row r="6" ht="18" customHeight="1" spans="1:3">
      <c r="A6" s="76">
        <v>10201</v>
      </c>
      <c r="B6" s="86" t="s">
        <v>843</v>
      </c>
      <c r="C6" s="382">
        <v>55392</v>
      </c>
    </row>
    <row r="7" ht="18" customHeight="1" spans="1:3">
      <c r="A7" s="76">
        <v>1020101</v>
      </c>
      <c r="B7" s="94" t="s">
        <v>867</v>
      </c>
      <c r="C7" s="382">
        <v>30790</v>
      </c>
    </row>
    <row r="8" ht="18" customHeight="1" spans="1:3">
      <c r="A8" s="76">
        <v>1020102</v>
      </c>
      <c r="B8" s="94" t="s">
        <v>868</v>
      </c>
      <c r="C8" s="382">
        <v>10911</v>
      </c>
    </row>
    <row r="9" ht="18" customHeight="1" spans="1:3">
      <c r="A9" s="76">
        <v>1020103</v>
      </c>
      <c r="B9" s="94" t="s">
        <v>869</v>
      </c>
      <c r="C9" s="382">
        <v>2500</v>
      </c>
    </row>
    <row r="10" ht="18" customHeight="1" spans="1:3">
      <c r="A10" s="76">
        <v>1101601</v>
      </c>
      <c r="B10" s="94" t="s">
        <v>870</v>
      </c>
      <c r="C10" s="382">
        <v>1000</v>
      </c>
    </row>
    <row r="11" ht="18" customHeight="1" spans="1:3">
      <c r="A11" s="76">
        <v>1101701</v>
      </c>
      <c r="B11" s="94" t="s">
        <v>871</v>
      </c>
      <c r="C11" s="382">
        <v>10191</v>
      </c>
    </row>
    <row r="12" ht="18" customHeight="1" spans="1:3">
      <c r="A12" s="76">
        <v>10202</v>
      </c>
      <c r="B12" s="86" t="s">
        <v>844</v>
      </c>
      <c r="C12" s="382">
        <v>1419</v>
      </c>
    </row>
    <row r="13" ht="18" customHeight="1" spans="1:3">
      <c r="A13" s="76">
        <v>1020201</v>
      </c>
      <c r="B13" s="94" t="s">
        <v>872</v>
      </c>
      <c r="C13" s="382">
        <v>660</v>
      </c>
    </row>
    <row r="14" ht="18" customHeight="1" spans="1:3">
      <c r="A14" s="76">
        <v>1020202</v>
      </c>
      <c r="B14" s="94" t="s">
        <v>873</v>
      </c>
      <c r="C14" s="382" t="s">
        <v>874</v>
      </c>
    </row>
    <row r="15" ht="18" customHeight="1" spans="1:3">
      <c r="A15" s="76">
        <v>1020203</v>
      </c>
      <c r="B15" s="94" t="s">
        <v>875</v>
      </c>
      <c r="C15" s="382">
        <v>19</v>
      </c>
    </row>
    <row r="16" ht="18" customHeight="1" spans="1:3">
      <c r="A16" s="76">
        <v>1101702</v>
      </c>
      <c r="B16" s="94" t="s">
        <v>876</v>
      </c>
      <c r="C16" s="382">
        <v>725</v>
      </c>
    </row>
    <row r="17" ht="18" customHeight="1" spans="1:3">
      <c r="A17" s="76">
        <v>1020299</v>
      </c>
      <c r="B17" s="94" t="s">
        <v>877</v>
      </c>
      <c r="C17" s="382">
        <v>16</v>
      </c>
    </row>
    <row r="18" ht="18" customHeight="1" spans="1:3">
      <c r="A18" s="76">
        <v>10203</v>
      </c>
      <c r="B18" s="86" t="s">
        <v>845</v>
      </c>
      <c r="C18" s="383">
        <v>23111</v>
      </c>
    </row>
    <row r="19" ht="18" customHeight="1" spans="1:3">
      <c r="A19" s="76">
        <v>1020301</v>
      </c>
      <c r="B19" s="94" t="s">
        <v>878</v>
      </c>
      <c r="C19" s="383">
        <v>22411</v>
      </c>
    </row>
    <row r="20" ht="18" customHeight="1" spans="1:3">
      <c r="A20" s="76">
        <v>1020302</v>
      </c>
      <c r="B20" s="94" t="s">
        <v>879</v>
      </c>
      <c r="C20" s="383">
        <v>0</v>
      </c>
    </row>
    <row r="21" ht="18" customHeight="1" spans="1:3">
      <c r="A21" s="76">
        <v>1020303</v>
      </c>
      <c r="B21" s="94" t="s">
        <v>880</v>
      </c>
      <c r="C21" s="383">
        <v>700</v>
      </c>
    </row>
    <row r="22" ht="18" customHeight="1" spans="1:3">
      <c r="A22" s="76">
        <v>10204</v>
      </c>
      <c r="B22" s="86" t="s">
        <v>846</v>
      </c>
      <c r="C22" s="383">
        <v>323</v>
      </c>
    </row>
    <row r="23" ht="18" customHeight="1" spans="1:3">
      <c r="A23" s="76">
        <v>1020401</v>
      </c>
      <c r="B23" s="94" t="s">
        <v>881</v>
      </c>
      <c r="C23" s="383">
        <v>277</v>
      </c>
    </row>
    <row r="24" ht="18" customHeight="1" spans="1:3">
      <c r="A24" s="76">
        <v>1020402</v>
      </c>
      <c r="B24" s="94" t="s">
        <v>882</v>
      </c>
      <c r="C24" s="383"/>
    </row>
    <row r="25" ht="18" customHeight="1" spans="1:3">
      <c r="A25" s="76">
        <v>1020403</v>
      </c>
      <c r="B25" s="94" t="s">
        <v>883</v>
      </c>
      <c r="C25" s="383">
        <v>46</v>
      </c>
    </row>
    <row r="26" ht="18" customHeight="1" spans="1:3">
      <c r="A26" s="76">
        <v>10210</v>
      </c>
      <c r="B26" s="86" t="s">
        <v>884</v>
      </c>
      <c r="C26" s="382">
        <v>0</v>
      </c>
    </row>
    <row r="27" ht="18" customHeight="1" spans="1:3">
      <c r="A27" s="76">
        <v>1021001</v>
      </c>
      <c r="B27" s="94" t="s">
        <v>885</v>
      </c>
      <c r="C27" s="382">
        <v>0</v>
      </c>
    </row>
    <row r="28" ht="18" customHeight="1" spans="1:3">
      <c r="A28" s="76">
        <v>1021002</v>
      </c>
      <c r="B28" s="94" t="s">
        <v>886</v>
      </c>
      <c r="C28" s="382">
        <v>0</v>
      </c>
    </row>
    <row r="29" ht="18" customHeight="1" spans="1:3">
      <c r="A29" s="76">
        <v>1021003</v>
      </c>
      <c r="B29" s="94" t="s">
        <v>887</v>
      </c>
      <c r="C29" s="382">
        <v>0</v>
      </c>
    </row>
    <row r="30" ht="18" customHeight="1" spans="1:3">
      <c r="A30" s="76">
        <v>10211</v>
      </c>
      <c r="B30" s="86" t="s">
        <v>888</v>
      </c>
      <c r="C30" s="382">
        <v>26732</v>
      </c>
    </row>
    <row r="31" ht="18" customHeight="1" spans="1:3">
      <c r="A31" s="76">
        <v>1021101</v>
      </c>
      <c r="B31" s="94" t="s">
        <v>889</v>
      </c>
      <c r="C31" s="382">
        <v>18590</v>
      </c>
    </row>
    <row r="32" ht="18" customHeight="1" spans="1:3">
      <c r="A32" s="76">
        <v>1021102</v>
      </c>
      <c r="B32" s="94" t="s">
        <v>890</v>
      </c>
      <c r="C32" s="382">
        <v>7222</v>
      </c>
    </row>
    <row r="33" ht="18" customHeight="1" spans="1:3">
      <c r="A33" s="76">
        <v>1021103</v>
      </c>
      <c r="B33" s="94" t="s">
        <v>891</v>
      </c>
      <c r="C33" s="382">
        <v>70</v>
      </c>
    </row>
    <row r="34" ht="18" customHeight="1" spans="1:3">
      <c r="A34" s="76">
        <v>1101605</v>
      </c>
      <c r="B34" s="94" t="s">
        <v>892</v>
      </c>
      <c r="C34" s="382">
        <v>850</v>
      </c>
    </row>
    <row r="35" ht="18" customHeight="1" spans="1:3">
      <c r="A35" s="76">
        <v>10212</v>
      </c>
      <c r="B35" s="86" t="s">
        <v>893</v>
      </c>
      <c r="C35" s="382"/>
    </row>
    <row r="36" ht="18" customHeight="1" spans="1:3">
      <c r="A36" s="76">
        <v>1021201</v>
      </c>
      <c r="B36" s="94" t="s">
        <v>894</v>
      </c>
      <c r="C36" s="382"/>
    </row>
    <row r="37" ht="18" customHeight="1" spans="1:3">
      <c r="A37" s="76">
        <v>1021202</v>
      </c>
      <c r="B37" s="94" t="s">
        <v>895</v>
      </c>
      <c r="C37" s="382"/>
    </row>
    <row r="38" ht="18" customHeight="1" spans="1:3">
      <c r="A38" s="76">
        <v>1021203</v>
      </c>
      <c r="B38" s="94" t="s">
        <v>896</v>
      </c>
      <c r="C38" s="382"/>
    </row>
  </sheetData>
  <mergeCells count="1">
    <mergeCell ref="A2:C2"/>
  </mergeCells>
  <pageMargins left="0.786806" right="0.786806" top="0.944444" bottom="0.747917" header="0.314583" footer="0.511806"/>
  <pageSetup paperSize="9" scale="90" firstPageNumber="37" orientation="portrait" useFirstPageNumber="1" horizontalDpi="600" verticalDpi="600"/>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Zeros="0" workbookViewId="0">
      <selection activeCell="E8" sqref="E8"/>
    </sheetView>
  </sheetViews>
  <sheetFormatPr defaultColWidth="32.8833333333333" defaultRowHeight="15" customHeight="1" outlineLevelCol="2"/>
  <cols>
    <col min="1" max="1" width="11.3333333333333" style="79" customWidth="1"/>
    <col min="2" max="2" width="45.6666666666667" style="79" customWidth="1"/>
    <col min="3" max="3" width="23.3333333333333" style="79" customWidth="1"/>
    <col min="4" max="257" width="32.8833333333333" style="79" customWidth="1"/>
  </cols>
  <sheetData>
    <row r="1" s="92" customFormat="1" ht="33" customHeight="1" spans="1:2">
      <c r="A1" s="91" t="s">
        <v>897</v>
      </c>
      <c r="B1" s="366"/>
    </row>
    <row r="2" ht="25.5" spans="1:3">
      <c r="A2" s="81" t="s">
        <v>898</v>
      </c>
      <c r="B2" s="81"/>
      <c r="C2" s="81"/>
    </row>
    <row r="3" ht="24.75" customHeight="1" spans="2:3">
      <c r="B3" s="83"/>
      <c r="C3" s="84" t="s">
        <v>2</v>
      </c>
    </row>
    <row r="4" ht="24" customHeight="1" spans="1:3">
      <c r="A4" s="85" t="s">
        <v>853</v>
      </c>
      <c r="B4" s="85" t="s">
        <v>854</v>
      </c>
      <c r="C4" s="85" t="s">
        <v>81</v>
      </c>
    </row>
    <row r="5" ht="24" customHeight="1" spans="1:3">
      <c r="A5" s="75"/>
      <c r="B5" s="267" t="s">
        <v>899</v>
      </c>
      <c r="C5" s="88">
        <f>XFD6+XFD9+XFD12+XFD15+XFD21</f>
        <v>0</v>
      </c>
    </row>
    <row r="6" ht="24" customHeight="1" spans="1:3">
      <c r="A6" s="76">
        <v>20901</v>
      </c>
      <c r="B6" s="94" t="s">
        <v>900</v>
      </c>
      <c r="C6" s="88">
        <v>48877</v>
      </c>
    </row>
    <row r="7" ht="24" customHeight="1" spans="1:3">
      <c r="A7" s="76">
        <v>2090101</v>
      </c>
      <c r="B7" s="94" t="s">
        <v>901</v>
      </c>
      <c r="C7" s="88">
        <v>40214</v>
      </c>
    </row>
    <row r="8" ht="24" customHeight="1" spans="1:3">
      <c r="A8" s="76">
        <v>2301701</v>
      </c>
      <c r="B8" s="94" t="s">
        <v>902</v>
      </c>
      <c r="C8" s="88">
        <v>700</v>
      </c>
    </row>
    <row r="9" ht="24" customHeight="1" spans="1:3">
      <c r="A9" s="76">
        <v>20902</v>
      </c>
      <c r="B9" s="94" t="s">
        <v>903</v>
      </c>
      <c r="C9" s="88">
        <v>2200</v>
      </c>
    </row>
    <row r="10" ht="24" customHeight="1" spans="1:3">
      <c r="A10" s="76">
        <v>2090201</v>
      </c>
      <c r="B10" s="94" t="s">
        <v>904</v>
      </c>
      <c r="C10" s="88">
        <v>534</v>
      </c>
    </row>
    <row r="11" ht="24" customHeight="1" spans="1:3">
      <c r="A11" s="76">
        <v>2090299</v>
      </c>
      <c r="B11" s="94" t="s">
        <v>905</v>
      </c>
      <c r="C11" s="88">
        <v>1666</v>
      </c>
    </row>
    <row r="12" ht="24" customHeight="1" spans="1:3">
      <c r="A12" s="76">
        <v>20903</v>
      </c>
      <c r="B12" s="94" t="s">
        <v>906</v>
      </c>
      <c r="C12" s="378">
        <v>14873</v>
      </c>
    </row>
    <row r="13" ht="24" customHeight="1" spans="1:3">
      <c r="A13" s="76">
        <v>2090301</v>
      </c>
      <c r="B13" s="94" t="s">
        <v>907</v>
      </c>
      <c r="C13" s="378">
        <v>14840</v>
      </c>
    </row>
    <row r="14" ht="24" customHeight="1" spans="1:3">
      <c r="A14" s="76">
        <v>2301703</v>
      </c>
      <c r="B14" s="94" t="s">
        <v>902</v>
      </c>
      <c r="C14" s="378">
        <v>33</v>
      </c>
    </row>
    <row r="15" ht="24" customHeight="1" spans="1:3">
      <c r="A15" s="76">
        <v>20904</v>
      </c>
      <c r="B15" s="94" t="s">
        <v>908</v>
      </c>
      <c r="C15" s="378">
        <v>1021</v>
      </c>
    </row>
    <row r="16" ht="24" customHeight="1" spans="1:3">
      <c r="A16" s="76">
        <v>2090401</v>
      </c>
      <c r="B16" s="94" t="s">
        <v>909</v>
      </c>
      <c r="C16" s="378">
        <v>1021</v>
      </c>
    </row>
    <row r="17" ht="24" customHeight="1" spans="1:3">
      <c r="A17" s="76">
        <v>2090499</v>
      </c>
      <c r="B17" s="94" t="s">
        <v>910</v>
      </c>
      <c r="C17" s="87"/>
    </row>
    <row r="18" ht="24" customHeight="1" spans="1:3">
      <c r="A18" s="76">
        <v>20910</v>
      </c>
      <c r="B18" s="94" t="s">
        <v>911</v>
      </c>
      <c r="C18" s="87">
        <v>0</v>
      </c>
    </row>
    <row r="19" ht="24" customHeight="1" spans="1:3">
      <c r="A19" s="76">
        <v>2091001</v>
      </c>
      <c r="B19" s="94" t="s">
        <v>901</v>
      </c>
      <c r="C19" s="87">
        <v>0</v>
      </c>
    </row>
    <row r="20" ht="24" customHeight="1" spans="1:3">
      <c r="A20" s="76">
        <v>2091099</v>
      </c>
      <c r="B20" s="94" t="s">
        <v>912</v>
      </c>
      <c r="C20" s="87">
        <v>0</v>
      </c>
    </row>
    <row r="21" ht="24" customHeight="1" spans="1:3">
      <c r="A21" s="76">
        <v>20911</v>
      </c>
      <c r="B21" s="94" t="s">
        <v>913</v>
      </c>
      <c r="C21" s="88">
        <v>27064</v>
      </c>
    </row>
    <row r="22" ht="24" customHeight="1" spans="1:3">
      <c r="A22" s="76">
        <v>2091101</v>
      </c>
      <c r="B22" s="94" t="s">
        <v>901</v>
      </c>
      <c r="C22" s="88">
        <v>26664</v>
      </c>
    </row>
    <row r="23" ht="24" customHeight="1" spans="1:3">
      <c r="A23" s="76">
        <v>2091199</v>
      </c>
      <c r="B23" s="94" t="s">
        <v>912</v>
      </c>
      <c r="C23" s="87">
        <v>400</v>
      </c>
    </row>
    <row r="24" ht="24" customHeight="1" spans="1:3">
      <c r="A24" s="76">
        <v>20912</v>
      </c>
      <c r="B24" s="94" t="s">
        <v>914</v>
      </c>
      <c r="C24" s="87"/>
    </row>
    <row r="25" ht="24" customHeight="1" spans="1:3">
      <c r="A25" s="76">
        <v>2091201</v>
      </c>
      <c r="B25" s="94" t="s">
        <v>907</v>
      </c>
      <c r="C25" s="87"/>
    </row>
    <row r="26" ht="24" customHeight="1" spans="1:3">
      <c r="A26" s="76">
        <v>2091299</v>
      </c>
      <c r="B26" s="94" t="s">
        <v>912</v>
      </c>
      <c r="C26" s="87"/>
    </row>
  </sheetData>
  <mergeCells count="1">
    <mergeCell ref="A2:C2"/>
  </mergeCells>
  <pageMargins left="0.708333" right="0.708333" top="0.747917" bottom="0.747917" header="0.314583" footer="0.511806"/>
  <pageSetup paperSize="9" scale="90" firstPageNumber="38" orientation="portrait" useFirstPageNumber="1" horizontalDpi="600" verticalDpi="600"/>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showZeros="0" workbookViewId="0">
      <selection activeCell="G12" sqref="G12"/>
    </sheetView>
  </sheetViews>
  <sheetFormatPr defaultColWidth="9" defaultRowHeight="13.5" customHeight="1" outlineLevelCol="2"/>
  <cols>
    <col min="1" max="1" width="20.1083333333333" style="207" customWidth="1"/>
    <col min="2" max="2" width="40.775" style="207" customWidth="1"/>
    <col min="3" max="3" width="18.775" style="207" customWidth="1"/>
    <col min="4" max="257" width="9" style="207" customWidth="1"/>
  </cols>
  <sheetData>
    <row r="1" s="366" customFormat="1" ht="31.5" customHeight="1" spans="1:1">
      <c r="A1" s="80" t="s">
        <v>915</v>
      </c>
    </row>
    <row r="2" ht="37.5" customHeight="1" spans="1:3">
      <c r="A2" s="81" t="s">
        <v>916</v>
      </c>
      <c r="B2" s="81"/>
      <c r="C2" s="81"/>
    </row>
    <row r="3" ht="29.25" customHeight="1" spans="3:3">
      <c r="C3" s="377" t="s">
        <v>80</v>
      </c>
    </row>
    <row r="4" s="367" customFormat="1" ht="30" customHeight="1" spans="1:3">
      <c r="A4" s="85" t="s">
        <v>43</v>
      </c>
      <c r="B4" s="85" t="s">
        <v>44</v>
      </c>
      <c r="C4" s="85" t="s">
        <v>81</v>
      </c>
    </row>
    <row r="5" ht="30" customHeight="1" spans="1:3">
      <c r="A5" s="322">
        <v>10306</v>
      </c>
      <c r="B5" s="328" t="s">
        <v>917</v>
      </c>
      <c r="C5" s="328">
        <f>SUM(XFD6:XFD10)</f>
        <v>0</v>
      </c>
    </row>
    <row r="6" ht="30" customHeight="1" spans="1:3">
      <c r="A6" s="72">
        <v>1030601</v>
      </c>
      <c r="B6" s="368" t="s">
        <v>918</v>
      </c>
      <c r="C6" s="74">
        <v>13568</v>
      </c>
    </row>
    <row r="7" ht="30" customHeight="1" spans="1:3">
      <c r="A7" s="72">
        <v>1030602</v>
      </c>
      <c r="B7" s="368" t="s">
        <v>919</v>
      </c>
      <c r="C7" s="74">
        <v>174</v>
      </c>
    </row>
    <row r="8" ht="30" customHeight="1" spans="1:3">
      <c r="A8" s="72">
        <v>1030603</v>
      </c>
      <c r="B8" s="368" t="s">
        <v>920</v>
      </c>
      <c r="C8" s="74">
        <v>0</v>
      </c>
    </row>
    <row r="9" ht="30" customHeight="1" spans="1:3">
      <c r="A9" s="72">
        <v>1030604</v>
      </c>
      <c r="B9" s="368" t="s">
        <v>921</v>
      </c>
      <c r="C9" s="74">
        <v>0</v>
      </c>
    </row>
    <row r="10" ht="30" customHeight="1" spans="1:3">
      <c r="A10" s="72">
        <v>1030698</v>
      </c>
      <c r="B10" s="368" t="s">
        <v>922</v>
      </c>
      <c r="C10" s="74">
        <v>0</v>
      </c>
    </row>
    <row r="11" ht="30" customHeight="1" spans="1:3">
      <c r="A11" s="369"/>
      <c r="B11" s="370" t="s">
        <v>698</v>
      </c>
      <c r="C11" s="71">
        <f>XFD12+XFD13</f>
        <v>0</v>
      </c>
    </row>
    <row r="12" ht="30" customHeight="1" spans="1:3">
      <c r="A12" s="72">
        <v>11005</v>
      </c>
      <c r="B12" s="72" t="s">
        <v>923</v>
      </c>
      <c r="C12" s="74">
        <v>0</v>
      </c>
    </row>
    <row r="13" ht="30" customHeight="1" spans="1:3">
      <c r="A13" s="72"/>
      <c r="B13" s="72" t="s">
        <v>924</v>
      </c>
      <c r="C13" s="74">
        <v>834</v>
      </c>
    </row>
    <row r="14" ht="30" customHeight="1" spans="1:3">
      <c r="A14" s="369"/>
      <c r="B14" s="71" t="s">
        <v>925</v>
      </c>
      <c r="C14" s="71">
        <f>XFD11+XFD5</f>
        <v>0</v>
      </c>
    </row>
  </sheetData>
  <mergeCells count="1">
    <mergeCell ref="A2:C2"/>
  </mergeCells>
  <pageMargins left="0.786806" right="0.786806" top="0.948611" bottom="0.751389" header="0.298611" footer="0.495833"/>
  <pageSetup paperSize="9" scale="90" firstPageNumber="39" orientation="portrait" useFirstPageNumber="1" horizontalDpi="600" verticalDpi="600"/>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showZeros="0" workbookViewId="0">
      <selection activeCell="F5" sqref="F5"/>
    </sheetView>
  </sheetViews>
  <sheetFormatPr defaultColWidth="9" defaultRowHeight="13.5" customHeight="1" outlineLevelCol="2"/>
  <cols>
    <col min="1" max="1" width="20.2166666666667" style="207" customWidth="1"/>
    <col min="2" max="2" width="42.6666666666667" style="207" customWidth="1"/>
    <col min="3" max="3" width="17.1083333333333" style="207" customWidth="1"/>
    <col min="4" max="257" width="9" style="207" customWidth="1"/>
  </cols>
  <sheetData>
    <row r="1" s="366" customFormat="1" ht="33" customHeight="1" spans="1:1">
      <c r="A1" s="80" t="s">
        <v>926</v>
      </c>
    </row>
    <row r="2" ht="39.75" customHeight="1" spans="1:3">
      <c r="A2" s="81" t="s">
        <v>927</v>
      </c>
      <c r="B2" s="81"/>
      <c r="C2" s="81"/>
    </row>
    <row r="3" spans="2:3">
      <c r="B3" s="372"/>
      <c r="C3" s="372"/>
    </row>
    <row r="4" ht="26.25" customHeight="1" spans="2:3">
      <c r="B4" s="373"/>
      <c r="C4" s="374" t="s">
        <v>80</v>
      </c>
    </row>
    <row r="5" ht="40.05" customHeight="1" spans="1:3">
      <c r="A5" s="85" t="s">
        <v>43</v>
      </c>
      <c r="B5" s="333" t="s">
        <v>44</v>
      </c>
      <c r="C5" s="333" t="s">
        <v>81</v>
      </c>
    </row>
    <row r="6" ht="30" customHeight="1" spans="1:3">
      <c r="A6" s="56"/>
      <c r="B6" s="57" t="s">
        <v>928</v>
      </c>
      <c r="C6" s="321">
        <f>SUM(XFD7:XFD8)</f>
        <v>0</v>
      </c>
    </row>
    <row r="7" ht="30" customHeight="1" spans="1:3">
      <c r="A7" s="60">
        <v>208</v>
      </c>
      <c r="B7" s="61" t="s">
        <v>762</v>
      </c>
      <c r="C7" s="375">
        <v>0</v>
      </c>
    </row>
    <row r="8" ht="30" customHeight="1" spans="1:3">
      <c r="A8" s="60">
        <v>223</v>
      </c>
      <c r="B8" s="61" t="s">
        <v>929</v>
      </c>
      <c r="C8" s="375">
        <v>10144</v>
      </c>
    </row>
    <row r="9" ht="30" customHeight="1" spans="1:3">
      <c r="A9" s="60"/>
      <c r="B9" s="64" t="s">
        <v>70</v>
      </c>
      <c r="C9" s="376">
        <f>XFD10</f>
        <v>0</v>
      </c>
    </row>
    <row r="10" ht="30" customHeight="1" spans="1:3">
      <c r="A10" s="60" t="s">
        <v>930</v>
      </c>
      <c r="B10" s="61" t="s">
        <v>71</v>
      </c>
      <c r="C10" s="375">
        <v>4432</v>
      </c>
    </row>
    <row r="11" ht="30" customHeight="1" spans="1:3">
      <c r="A11" s="60" t="s">
        <v>931</v>
      </c>
      <c r="B11" s="61" t="s">
        <v>823</v>
      </c>
      <c r="C11" s="375">
        <v>3104</v>
      </c>
    </row>
    <row r="12" ht="30" customHeight="1" spans="1:3">
      <c r="A12" s="60"/>
      <c r="B12" s="61" t="s">
        <v>824</v>
      </c>
      <c r="C12" s="375">
        <v>1328</v>
      </c>
    </row>
    <row r="13" ht="30" customHeight="1" spans="1:3">
      <c r="A13" s="65"/>
      <c r="B13" s="66" t="s">
        <v>77</v>
      </c>
      <c r="C13" s="376">
        <f>XFD9+XFD6</f>
        <v>0</v>
      </c>
    </row>
  </sheetData>
  <mergeCells count="2">
    <mergeCell ref="A2:C2"/>
    <mergeCell ref="B3:C3"/>
  </mergeCells>
  <pageMargins left="0.786806" right="0.786806" top="0.948611" bottom="0.751389" header="0.298611" footer="0.495833"/>
  <pageSetup paperSize="9" scale="90" firstPageNumber="40" orientation="portrait" useFirstPageNumber="1" horizontalDpi="600" verticalDpi="600"/>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10" sqref="G10"/>
    </sheetView>
  </sheetViews>
  <sheetFormatPr defaultColWidth="9" defaultRowHeight="13.5" customHeight="1" outlineLevelCol="2"/>
  <cols>
    <col min="1" max="1" width="20.1083333333333" style="207" customWidth="1"/>
    <col min="2" max="2" width="41.1083333333333" style="207" customWidth="1"/>
    <col min="3" max="3" width="18.775" style="367" customWidth="1"/>
    <col min="4" max="257" width="9" style="207" customWidth="1"/>
  </cols>
  <sheetData>
    <row r="1" s="366" customFormat="1" ht="31.5" customHeight="1" spans="1:3">
      <c r="A1" s="80" t="s">
        <v>932</v>
      </c>
      <c r="B1" s="92"/>
      <c r="C1" s="329"/>
    </row>
    <row r="2" ht="37.5" customHeight="1" spans="1:3">
      <c r="A2" s="81" t="s">
        <v>933</v>
      </c>
      <c r="B2" s="82"/>
      <c r="C2" s="82"/>
    </row>
    <row r="3" ht="29.25" customHeight="1" spans="1:3">
      <c r="A3" s="79"/>
      <c r="B3" s="79"/>
      <c r="C3" s="84" t="s">
        <v>2</v>
      </c>
    </row>
    <row r="4" s="95" customFormat="1" ht="40.05" customHeight="1" spans="1:3">
      <c r="A4" s="85" t="s">
        <v>43</v>
      </c>
      <c r="B4" s="85" t="s">
        <v>44</v>
      </c>
      <c r="C4" s="85" t="s">
        <v>81</v>
      </c>
    </row>
    <row r="5" s="79" customFormat="1" ht="40.05" customHeight="1" spans="1:3">
      <c r="A5" s="322">
        <v>10306</v>
      </c>
      <c r="B5" s="328" t="s">
        <v>917</v>
      </c>
      <c r="C5" s="328">
        <f>SUM(XFD6:XFD10)</f>
        <v>0</v>
      </c>
    </row>
    <row r="6" s="79" customFormat="1" ht="40.05" customHeight="1" spans="1:3">
      <c r="A6" s="72">
        <v>1030601</v>
      </c>
      <c r="B6" s="368" t="s">
        <v>934</v>
      </c>
      <c r="C6" s="74">
        <v>8237.67</v>
      </c>
    </row>
    <row r="7" s="79" customFormat="1" ht="40.05" customHeight="1" spans="1:3">
      <c r="A7" s="72">
        <v>1030602</v>
      </c>
      <c r="B7" s="368" t="s">
        <v>935</v>
      </c>
      <c r="C7" s="74">
        <v>174.18</v>
      </c>
    </row>
    <row r="8" s="79" customFormat="1" ht="40.05" customHeight="1" spans="1:3">
      <c r="A8" s="72">
        <v>1030603</v>
      </c>
      <c r="B8" s="368" t="s">
        <v>936</v>
      </c>
      <c r="C8" s="88"/>
    </row>
    <row r="9" s="79" customFormat="1" ht="40.05" customHeight="1" spans="1:3">
      <c r="A9" s="72">
        <v>1030604</v>
      </c>
      <c r="B9" s="368" t="s">
        <v>937</v>
      </c>
      <c r="C9" s="88"/>
    </row>
    <row r="10" s="79" customFormat="1" ht="40.05" customHeight="1" spans="1:3">
      <c r="A10" s="72">
        <v>1030698</v>
      </c>
      <c r="B10" s="368" t="s">
        <v>938</v>
      </c>
      <c r="C10" s="88"/>
    </row>
    <row r="11" s="79" customFormat="1" ht="40.05" customHeight="1" spans="1:3">
      <c r="A11" s="369"/>
      <c r="B11" s="370" t="s">
        <v>698</v>
      </c>
      <c r="C11" s="328">
        <f>SUM(XFD12:XFD13)</f>
        <v>0</v>
      </c>
    </row>
    <row r="12" s="79" customFormat="1" ht="40.05" customHeight="1" spans="1:3">
      <c r="A12" s="72">
        <v>11005</v>
      </c>
      <c r="B12" s="371" t="s">
        <v>923</v>
      </c>
      <c r="C12" s="88"/>
    </row>
    <row r="13" s="79" customFormat="1" ht="40.05" customHeight="1" spans="1:3">
      <c r="A13" s="72"/>
      <c r="B13" s="371" t="s">
        <v>939</v>
      </c>
      <c r="C13" s="88">
        <v>553</v>
      </c>
    </row>
    <row r="14" s="79" customFormat="1" ht="40.05" customHeight="1" spans="1:3">
      <c r="A14" s="369"/>
      <c r="B14" s="370" t="s">
        <v>940</v>
      </c>
      <c r="C14" s="71">
        <f>XFD11+XFD5</f>
        <v>0</v>
      </c>
    </row>
  </sheetData>
  <mergeCells count="1">
    <mergeCell ref="A2:C2"/>
  </mergeCells>
  <pageMargins left="0.708333" right="0.708333" top="0.944444" bottom="0.747917" header="0.314583" footer="0.708333"/>
  <pageSetup paperSize="9" scale="90" firstPageNumber="41" orientation="portrait" useFirstPageNumber="1" horizontalDpi="600" verticalDpi="600"/>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8" sqref="H8"/>
    </sheetView>
  </sheetViews>
  <sheetFormatPr defaultColWidth="9" defaultRowHeight="15" customHeight="1" outlineLevelCol="2"/>
  <cols>
    <col min="1" max="1" width="20.2166666666667" style="79" customWidth="1"/>
    <col min="2" max="2" width="45.6666666666667" style="79" customWidth="1"/>
    <col min="3" max="3" width="17.1083333333333" style="95" customWidth="1"/>
    <col min="4" max="257" width="9" style="79" customWidth="1"/>
  </cols>
  <sheetData>
    <row r="1" s="92" customFormat="1" ht="19.5" customHeight="1" spans="1:3">
      <c r="A1" s="80" t="s">
        <v>941</v>
      </c>
      <c r="C1" s="329"/>
    </row>
    <row r="2" ht="39.75" customHeight="1" spans="1:3">
      <c r="A2" s="81" t="s">
        <v>942</v>
      </c>
      <c r="B2" s="82"/>
      <c r="C2" s="82"/>
    </row>
    <row r="3" ht="13.5" spans="2:3">
      <c r="B3" s="359"/>
      <c r="C3" s="360"/>
    </row>
    <row r="4" ht="26.25" customHeight="1" spans="2:3">
      <c r="B4" s="361"/>
      <c r="C4" s="332" t="s">
        <v>943</v>
      </c>
    </row>
    <row r="5" ht="40.05" customHeight="1" spans="1:3">
      <c r="A5" s="85" t="s">
        <v>43</v>
      </c>
      <c r="B5" s="333" t="s">
        <v>44</v>
      </c>
      <c r="C5" s="333" t="s">
        <v>81</v>
      </c>
    </row>
    <row r="6" ht="40.05" customHeight="1" spans="1:3">
      <c r="A6" s="85"/>
      <c r="B6" s="362" t="s">
        <v>944</v>
      </c>
      <c r="C6" s="24">
        <f>XFD7+XFD10</f>
        <v>0</v>
      </c>
    </row>
    <row r="7" ht="30" customHeight="1" spans="1:3">
      <c r="A7" s="16">
        <v>208</v>
      </c>
      <c r="B7" s="28" t="s">
        <v>762</v>
      </c>
      <c r="C7" s="18"/>
    </row>
    <row r="8" ht="30" customHeight="1" spans="1:3">
      <c r="A8" s="16">
        <v>20804</v>
      </c>
      <c r="B8" s="16" t="s">
        <v>945</v>
      </c>
      <c r="C8" s="18"/>
    </row>
    <row r="9" ht="30" customHeight="1" spans="1:3">
      <c r="A9" s="16">
        <v>2080451</v>
      </c>
      <c r="B9" s="16" t="s">
        <v>946</v>
      </c>
      <c r="C9" s="18"/>
    </row>
    <row r="10" ht="30" customHeight="1" spans="1:3">
      <c r="A10" s="16">
        <v>223</v>
      </c>
      <c r="B10" s="28" t="s">
        <v>929</v>
      </c>
      <c r="C10" s="18">
        <f>XFD11+XFD13</f>
        <v>0</v>
      </c>
    </row>
    <row r="11" ht="30" customHeight="1" spans="1:3">
      <c r="A11" s="16">
        <v>22301</v>
      </c>
      <c r="B11" s="16" t="s">
        <v>947</v>
      </c>
      <c r="C11" s="18">
        <f>XFD12</f>
        <v>0</v>
      </c>
    </row>
    <row r="12" ht="30" customHeight="1" spans="1:3">
      <c r="A12" s="16" t="s">
        <v>948</v>
      </c>
      <c r="B12" s="28" t="s">
        <v>949</v>
      </c>
      <c r="C12" s="18"/>
    </row>
    <row r="13" ht="30" customHeight="1" spans="1:3">
      <c r="A13" s="16">
        <v>22399</v>
      </c>
      <c r="B13" s="16" t="s">
        <v>950</v>
      </c>
      <c r="C13" s="18">
        <f>XFD14</f>
        <v>0</v>
      </c>
    </row>
    <row r="14" ht="30" customHeight="1" spans="1:3">
      <c r="A14" s="16" t="s">
        <v>951</v>
      </c>
      <c r="B14" s="16" t="s">
        <v>952</v>
      </c>
      <c r="C14" s="18">
        <v>6144</v>
      </c>
    </row>
    <row r="15" ht="30" customHeight="1" spans="1:3">
      <c r="A15" s="16"/>
      <c r="B15" s="363" t="s">
        <v>70</v>
      </c>
      <c r="C15" s="364">
        <v>2821</v>
      </c>
    </row>
    <row r="16" ht="30" customHeight="1" spans="1:3">
      <c r="A16" s="16" t="s">
        <v>930</v>
      </c>
      <c r="B16" s="17" t="s">
        <v>953</v>
      </c>
      <c r="C16" s="18">
        <f t="shared" ref="C16:C17" si="0">XFD17</f>
        <v>0</v>
      </c>
    </row>
    <row r="17" ht="30" customHeight="1" spans="1:3">
      <c r="A17" s="16" t="s">
        <v>931</v>
      </c>
      <c r="B17" s="16" t="s">
        <v>954</v>
      </c>
      <c r="C17" s="18">
        <f t="shared" si="0"/>
        <v>0</v>
      </c>
    </row>
    <row r="18" ht="30" customHeight="1" spans="1:3">
      <c r="A18" s="16" t="s">
        <v>955</v>
      </c>
      <c r="B18" s="16" t="s">
        <v>956</v>
      </c>
      <c r="C18" s="18">
        <v>2821</v>
      </c>
    </row>
    <row r="19" ht="30" customHeight="1" spans="1:3">
      <c r="A19" s="16"/>
      <c r="B19" s="16" t="s">
        <v>957</v>
      </c>
      <c r="C19" s="18"/>
    </row>
    <row r="20" ht="30" customHeight="1" spans="1:3">
      <c r="A20" s="22"/>
      <c r="B20" s="365" t="s">
        <v>77</v>
      </c>
      <c r="C20" s="24">
        <f>XFD6+XFD16+XFD19</f>
        <v>0</v>
      </c>
    </row>
  </sheetData>
  <mergeCells count="2">
    <mergeCell ref="A2:C2"/>
    <mergeCell ref="B3:C3"/>
  </mergeCells>
  <pageMargins left="0.708333" right="0.708333" top="0.944444" bottom="0.747917" header="0.314583" footer="0.708333"/>
  <pageSetup paperSize="9" scale="90" firstPageNumber="42" orientation="portrait" useFirstPageNumber="1" horizontalDpi="600" vertic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workbookViewId="0">
      <selection activeCell="L20" sqref="L20"/>
    </sheetView>
  </sheetViews>
  <sheetFormatPr defaultColWidth="9.10833333333333" defaultRowHeight="15" customHeight="1" outlineLevelCol="2"/>
  <cols>
    <col min="1" max="1" width="13.3333333333333" style="220" customWidth="1"/>
    <col min="2" max="2" width="46.8833333333333" style="220" customWidth="1"/>
    <col min="3" max="3" width="20.1083333333333" style="485" customWidth="1"/>
    <col min="4" max="257" width="9.10833333333333" style="220" customWidth="1"/>
  </cols>
  <sheetData>
    <row r="1" s="396" customFormat="1" ht="19.5" customHeight="1" spans="1:3">
      <c r="A1" s="405" t="s">
        <v>41</v>
      </c>
      <c r="C1" s="486"/>
    </row>
    <row r="2" ht="26.25" customHeight="1" spans="1:3">
      <c r="A2" s="411" t="s">
        <v>42</v>
      </c>
      <c r="B2" s="412"/>
      <c r="C2" s="412"/>
    </row>
    <row r="3" ht="26.25" customHeight="1" spans="1:3">
      <c r="A3" s="487"/>
      <c r="B3" s="487"/>
      <c r="C3" s="488" t="s">
        <v>2</v>
      </c>
    </row>
    <row r="4" ht="23.1" customHeight="1" spans="1:3">
      <c r="A4" s="415" t="s">
        <v>43</v>
      </c>
      <c r="B4" s="415" t="s">
        <v>44</v>
      </c>
      <c r="C4" s="489" t="s">
        <v>5</v>
      </c>
    </row>
    <row r="5" ht="21.9" customHeight="1" spans="1:3">
      <c r="A5" s="490"/>
      <c r="B5" s="490" t="s">
        <v>45</v>
      </c>
      <c r="C5" s="491">
        <f>SUM(XFD6:XFD29)</f>
        <v>0</v>
      </c>
    </row>
    <row r="6" ht="21.9" customHeight="1" spans="1:3">
      <c r="A6" s="492">
        <v>201</v>
      </c>
      <c r="B6" s="493" t="s">
        <v>46</v>
      </c>
      <c r="C6" s="421">
        <v>240249</v>
      </c>
    </row>
    <row r="7" ht="21.9" customHeight="1" spans="1:3">
      <c r="A7" s="492">
        <v>203</v>
      </c>
      <c r="B7" s="493" t="s">
        <v>47</v>
      </c>
      <c r="C7" s="494">
        <v>2222</v>
      </c>
    </row>
    <row r="8" ht="21.9" customHeight="1" spans="1:3">
      <c r="A8" s="492">
        <v>204</v>
      </c>
      <c r="B8" s="493" t="s">
        <v>48</v>
      </c>
      <c r="C8" s="421">
        <v>56548</v>
      </c>
    </row>
    <row r="9" ht="21.9" customHeight="1" spans="1:3">
      <c r="A9" s="492">
        <v>205</v>
      </c>
      <c r="B9" s="493" t="s">
        <v>49</v>
      </c>
      <c r="C9" s="421">
        <v>275308</v>
      </c>
    </row>
    <row r="10" ht="21.9" customHeight="1" spans="1:3">
      <c r="A10" s="492">
        <v>206</v>
      </c>
      <c r="B10" s="493" t="s">
        <v>50</v>
      </c>
      <c r="C10" s="421">
        <v>17087</v>
      </c>
    </row>
    <row r="11" ht="21.9" customHeight="1" spans="1:3">
      <c r="A11" s="492">
        <v>207</v>
      </c>
      <c r="B11" s="493" t="s">
        <v>51</v>
      </c>
      <c r="C11" s="421">
        <v>26204</v>
      </c>
    </row>
    <row r="12" ht="21.9" customHeight="1" spans="1:3">
      <c r="A12" s="492">
        <v>208</v>
      </c>
      <c r="B12" s="493" t="s">
        <v>52</v>
      </c>
      <c r="C12" s="421">
        <v>355188</v>
      </c>
    </row>
    <row r="13" ht="21.9" customHeight="1" spans="1:3">
      <c r="A13" s="492">
        <v>210</v>
      </c>
      <c r="B13" s="493" t="s">
        <v>53</v>
      </c>
      <c r="C13" s="421">
        <v>258781</v>
      </c>
    </row>
    <row r="14" ht="21.9" customHeight="1" spans="1:3">
      <c r="A14" s="492">
        <v>211</v>
      </c>
      <c r="B14" s="493" t="s">
        <v>54</v>
      </c>
      <c r="C14" s="421">
        <v>36759</v>
      </c>
    </row>
    <row r="15" ht="21.9" customHeight="1" spans="1:3">
      <c r="A15" s="492">
        <v>212</v>
      </c>
      <c r="B15" s="493" t="s">
        <v>55</v>
      </c>
      <c r="C15" s="421">
        <v>79034</v>
      </c>
    </row>
    <row r="16" ht="21.9" customHeight="1" spans="1:3">
      <c r="A16" s="492">
        <v>213</v>
      </c>
      <c r="B16" s="493" t="s">
        <v>56</v>
      </c>
      <c r="C16" s="421">
        <v>218418</v>
      </c>
    </row>
    <row r="17" ht="21.9" customHeight="1" spans="1:3">
      <c r="A17" s="492">
        <v>214</v>
      </c>
      <c r="B17" s="493" t="s">
        <v>57</v>
      </c>
      <c r="C17" s="421">
        <v>113735</v>
      </c>
    </row>
    <row r="18" ht="21.9" customHeight="1" spans="1:3">
      <c r="A18" s="492">
        <v>215</v>
      </c>
      <c r="B18" s="493" t="s">
        <v>58</v>
      </c>
      <c r="C18" s="421">
        <v>52544</v>
      </c>
    </row>
    <row r="19" ht="21.9" customHeight="1" spans="1:3">
      <c r="A19" s="492">
        <v>216</v>
      </c>
      <c r="B19" s="493" t="s">
        <v>59</v>
      </c>
      <c r="C19" s="421">
        <v>7005</v>
      </c>
    </row>
    <row r="20" ht="21.9" customHeight="1" spans="1:3">
      <c r="A20" s="492">
        <v>217</v>
      </c>
      <c r="B20" s="493" t="s">
        <v>60</v>
      </c>
      <c r="C20" s="421">
        <v>1207</v>
      </c>
    </row>
    <row r="21" ht="21.9" customHeight="1" spans="1:3">
      <c r="A21" s="492">
        <v>219</v>
      </c>
      <c r="B21" s="493" t="s">
        <v>61</v>
      </c>
      <c r="C21" s="421">
        <v>206</v>
      </c>
    </row>
    <row r="22" ht="21.9" customHeight="1" spans="1:3">
      <c r="A22" s="492">
        <v>220</v>
      </c>
      <c r="B22" s="493" t="s">
        <v>62</v>
      </c>
      <c r="C22" s="421">
        <v>15622</v>
      </c>
    </row>
    <row r="23" ht="21.9" customHeight="1" spans="1:3">
      <c r="A23" s="492">
        <v>221</v>
      </c>
      <c r="B23" s="493" t="s">
        <v>63</v>
      </c>
      <c r="C23" s="421">
        <v>62268</v>
      </c>
    </row>
    <row r="24" ht="21.9" customHeight="1" spans="1:3">
      <c r="A24" s="492">
        <v>222</v>
      </c>
      <c r="B24" s="493" t="s">
        <v>64</v>
      </c>
      <c r="C24" s="421">
        <v>19732</v>
      </c>
    </row>
    <row r="25" ht="21.9" customHeight="1" spans="1:3">
      <c r="A25" s="492">
        <v>224</v>
      </c>
      <c r="B25" s="493" t="s">
        <v>65</v>
      </c>
      <c r="C25" s="421">
        <v>22703</v>
      </c>
    </row>
    <row r="26" ht="21.9" customHeight="1" spans="1:3">
      <c r="A26" s="492">
        <v>227</v>
      </c>
      <c r="B26" s="493" t="s">
        <v>66</v>
      </c>
      <c r="C26" s="421">
        <v>428</v>
      </c>
    </row>
    <row r="27" ht="21.9" customHeight="1" spans="1:3">
      <c r="A27" s="492">
        <v>229</v>
      </c>
      <c r="B27" s="493" t="s">
        <v>67</v>
      </c>
      <c r="C27" s="421">
        <v>1410</v>
      </c>
    </row>
    <row r="28" ht="21.9" customHeight="1" spans="1:3">
      <c r="A28" s="492">
        <v>232</v>
      </c>
      <c r="B28" s="493" t="s">
        <v>68</v>
      </c>
      <c r="C28" s="421">
        <v>30278</v>
      </c>
    </row>
    <row r="29" ht="21.9" customHeight="1" spans="1:3">
      <c r="A29" s="492">
        <v>233</v>
      </c>
      <c r="B29" s="493" t="s">
        <v>69</v>
      </c>
      <c r="C29" s="421">
        <v>276</v>
      </c>
    </row>
    <row r="30" ht="21.9" customHeight="1" spans="1:3">
      <c r="A30" s="495"/>
      <c r="B30" s="496"/>
      <c r="C30" s="441"/>
    </row>
    <row r="31" ht="21.9" customHeight="1" spans="1:3">
      <c r="A31" s="348"/>
      <c r="B31" s="497" t="s">
        <v>70</v>
      </c>
      <c r="C31" s="441">
        <f>SUM(XFD32,XFD36)</f>
        <v>0</v>
      </c>
    </row>
    <row r="32" ht="21.9" customHeight="1" spans="1:3">
      <c r="A32" s="348">
        <v>230</v>
      </c>
      <c r="B32" s="349" t="s">
        <v>71</v>
      </c>
      <c r="C32" s="445">
        <v>145066</v>
      </c>
    </row>
    <row r="33" ht="21.9" customHeight="1" spans="1:3">
      <c r="A33" s="348">
        <v>23006</v>
      </c>
      <c r="B33" s="349" t="s">
        <v>72</v>
      </c>
      <c r="C33" s="445">
        <v>104584</v>
      </c>
    </row>
    <row r="34" ht="21.9" customHeight="1" spans="1:3">
      <c r="A34" s="348">
        <v>23009</v>
      </c>
      <c r="B34" s="349" t="s">
        <v>73</v>
      </c>
      <c r="C34" s="445">
        <v>37169</v>
      </c>
    </row>
    <row r="35" ht="21.9" customHeight="1" spans="1:3">
      <c r="A35" s="348">
        <v>23015</v>
      </c>
      <c r="B35" s="349" t="s">
        <v>74</v>
      </c>
      <c r="C35" s="445">
        <v>3313</v>
      </c>
    </row>
    <row r="36" ht="21.9" customHeight="1" spans="1:3">
      <c r="A36" s="348">
        <v>231</v>
      </c>
      <c r="B36" s="349" t="s">
        <v>75</v>
      </c>
      <c r="C36" s="445">
        <f>XFD37</f>
        <v>0</v>
      </c>
    </row>
    <row r="37" ht="21.9" customHeight="1" spans="1:3">
      <c r="A37" s="348">
        <v>23103</v>
      </c>
      <c r="B37" s="349" t="s">
        <v>76</v>
      </c>
      <c r="C37" s="445">
        <v>158493</v>
      </c>
    </row>
    <row r="38" ht="21.9" customHeight="1" spans="1:3">
      <c r="A38" s="348"/>
      <c r="B38" s="349"/>
      <c r="C38" s="445"/>
    </row>
    <row r="39" ht="21.9" customHeight="1" spans="1:3">
      <c r="A39" s="498"/>
      <c r="B39" s="490" t="s">
        <v>77</v>
      </c>
      <c r="C39" s="418">
        <f>XFD31+XFD5</f>
        <v>0</v>
      </c>
    </row>
  </sheetData>
  <mergeCells count="1">
    <mergeCell ref="A2:C2"/>
  </mergeCells>
  <pageMargins left="0.904167" right="0.904167" top="0.94375" bottom="0.747917" header="0.313889" footer="0.511806"/>
  <pageSetup paperSize="9" scale="90" firstPageNumber="3" orientation="portrait" useFirstPageNumber="1" horizontalDpi="600" verticalDpi="600"/>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7"/>
  <sheetViews>
    <sheetView showZeros="0" workbookViewId="0">
      <selection activeCell="O14" sqref="O14"/>
    </sheetView>
  </sheetViews>
  <sheetFormatPr defaultColWidth="9" defaultRowHeight="15.75" customHeight="1" outlineLevelCol="3"/>
  <cols>
    <col min="1" max="1" width="11.2166666666667" style="92" customWidth="1"/>
    <col min="2" max="2" width="47" style="92" customWidth="1"/>
    <col min="3" max="3" width="14.775" style="329" customWidth="1"/>
    <col min="4" max="4" width="8.10833333333333" style="92" customWidth="1"/>
    <col min="5" max="257" width="9" style="92" customWidth="1"/>
  </cols>
  <sheetData>
    <row r="1" ht="23.25" customHeight="1" spans="1:1">
      <c r="A1" s="80" t="s">
        <v>958</v>
      </c>
    </row>
    <row r="2" ht="27.75" customHeight="1" spans="1:4">
      <c r="A2" s="330" t="s">
        <v>959</v>
      </c>
      <c r="B2" s="331"/>
      <c r="C2" s="331"/>
      <c r="D2" s="331"/>
    </row>
    <row r="3" s="79" customFormat="1" ht="23.25" customHeight="1" spans="2:4">
      <c r="B3" s="219"/>
      <c r="C3" s="332" t="s">
        <v>943</v>
      </c>
      <c r="D3" s="332"/>
    </row>
    <row r="4" s="79" customFormat="1" ht="25.05" customHeight="1" spans="1:4">
      <c r="A4" s="351" t="s">
        <v>43</v>
      </c>
      <c r="B4" s="351" t="s">
        <v>44</v>
      </c>
      <c r="C4" s="333" t="s">
        <v>960</v>
      </c>
      <c r="D4" s="334" t="s">
        <v>961</v>
      </c>
    </row>
    <row r="5" s="79" customFormat="1" ht="25.05" customHeight="1" spans="1:4">
      <c r="A5" s="352"/>
      <c r="B5" s="353" t="s">
        <v>6</v>
      </c>
      <c r="C5" s="328">
        <f>XFD6+XFD22</f>
        <v>0</v>
      </c>
      <c r="D5" s="354"/>
    </row>
    <row r="6" s="79" customFormat="1" ht="25.05" customHeight="1" spans="1:4">
      <c r="A6" s="343">
        <v>101</v>
      </c>
      <c r="B6" s="352" t="s">
        <v>7</v>
      </c>
      <c r="C6" s="87">
        <f>SUM(XFD7:XFD21)</f>
        <v>0</v>
      </c>
      <c r="D6" s="354"/>
    </row>
    <row r="7" s="79" customFormat="1" ht="25.05" customHeight="1" spans="1:4">
      <c r="A7" s="343">
        <v>10101</v>
      </c>
      <c r="B7" s="352" t="s">
        <v>8</v>
      </c>
      <c r="C7" s="87">
        <v>149406.4</v>
      </c>
      <c r="D7" s="354"/>
    </row>
    <row r="8" s="79" customFormat="1" ht="25.05" customHeight="1" spans="1:4">
      <c r="A8" s="343">
        <v>10104</v>
      </c>
      <c r="B8" s="352" t="s">
        <v>9</v>
      </c>
      <c r="C8" s="87">
        <v>36910</v>
      </c>
      <c r="D8" s="354"/>
    </row>
    <row r="9" s="79" customFormat="1" ht="25.05" customHeight="1" spans="1:4">
      <c r="A9" s="343">
        <v>10106</v>
      </c>
      <c r="B9" s="352" t="s">
        <v>10</v>
      </c>
      <c r="C9" s="87">
        <v>11623.8</v>
      </c>
      <c r="D9" s="354"/>
    </row>
    <row r="10" s="79" customFormat="1" ht="25.05" customHeight="1" spans="1:4">
      <c r="A10" s="343">
        <v>10107</v>
      </c>
      <c r="B10" s="352" t="s">
        <v>11</v>
      </c>
      <c r="C10" s="87">
        <v>10286.6</v>
      </c>
      <c r="D10" s="354"/>
    </row>
    <row r="11" s="79" customFormat="1" ht="25.05" customHeight="1" spans="1:4">
      <c r="A11" s="343">
        <v>10109</v>
      </c>
      <c r="B11" s="352" t="s">
        <v>12</v>
      </c>
      <c r="C11" s="87">
        <v>27642.4</v>
      </c>
      <c r="D11" s="354"/>
    </row>
    <row r="12" s="79" customFormat="1" ht="25.05" customHeight="1" spans="1:4">
      <c r="A12" s="343">
        <v>10110</v>
      </c>
      <c r="B12" s="352" t="s">
        <v>13</v>
      </c>
      <c r="C12" s="87">
        <v>7935</v>
      </c>
      <c r="D12" s="354"/>
    </row>
    <row r="13" s="79" customFormat="1" ht="25.05" customHeight="1" spans="1:4">
      <c r="A13" s="343">
        <v>10111</v>
      </c>
      <c r="B13" s="352" t="s">
        <v>14</v>
      </c>
      <c r="C13" s="87">
        <v>3779.6</v>
      </c>
      <c r="D13" s="354"/>
    </row>
    <row r="14" s="79" customFormat="1" ht="25.05" customHeight="1" spans="1:4">
      <c r="A14" s="343">
        <v>10112</v>
      </c>
      <c r="B14" s="352" t="s">
        <v>15</v>
      </c>
      <c r="C14" s="87">
        <v>8159.4</v>
      </c>
      <c r="D14" s="354"/>
    </row>
    <row r="15" s="79" customFormat="1" ht="25.05" customHeight="1" spans="1:4">
      <c r="A15" s="343">
        <v>10113</v>
      </c>
      <c r="B15" s="352" t="s">
        <v>16</v>
      </c>
      <c r="C15" s="87">
        <v>21545.4</v>
      </c>
      <c r="D15" s="354"/>
    </row>
    <row r="16" s="79" customFormat="1" ht="25.05" customHeight="1" spans="1:4">
      <c r="A16" s="343">
        <v>10114</v>
      </c>
      <c r="B16" s="352" t="s">
        <v>17</v>
      </c>
      <c r="C16" s="87">
        <v>7244.6</v>
      </c>
      <c r="D16" s="354"/>
    </row>
    <row r="17" s="79" customFormat="1" ht="25.05" customHeight="1" spans="1:4">
      <c r="A17" s="343">
        <v>10118</v>
      </c>
      <c r="B17" s="352" t="s">
        <v>18</v>
      </c>
      <c r="C17" s="87">
        <v>21853.6</v>
      </c>
      <c r="D17" s="354"/>
    </row>
    <row r="18" s="79" customFormat="1" ht="25.05" customHeight="1" spans="1:4">
      <c r="A18" s="343">
        <v>10119</v>
      </c>
      <c r="B18" s="352" t="s">
        <v>19</v>
      </c>
      <c r="C18" s="87">
        <v>26940.2</v>
      </c>
      <c r="D18" s="354"/>
    </row>
    <row r="19" s="79" customFormat="1" ht="25.05" customHeight="1" spans="1:4">
      <c r="A19" s="343">
        <v>10120</v>
      </c>
      <c r="B19" s="352" t="s">
        <v>20</v>
      </c>
      <c r="C19" s="87">
        <v>0</v>
      </c>
      <c r="D19" s="354"/>
    </row>
    <row r="20" s="79" customFormat="1" ht="25.05" customHeight="1" spans="1:4">
      <c r="A20" s="343">
        <v>10121</v>
      </c>
      <c r="B20" s="352" t="s">
        <v>21</v>
      </c>
      <c r="C20" s="87">
        <v>854.4</v>
      </c>
      <c r="D20" s="354"/>
    </row>
    <row r="21" s="79" customFormat="1" ht="25.05" customHeight="1" spans="1:4">
      <c r="A21" s="343">
        <v>10199</v>
      </c>
      <c r="B21" s="352" t="s">
        <v>22</v>
      </c>
      <c r="C21" s="87">
        <v>34</v>
      </c>
      <c r="D21" s="354"/>
    </row>
    <row r="22" s="79" customFormat="1" ht="25.05" customHeight="1" spans="1:4">
      <c r="A22" s="343">
        <v>103</v>
      </c>
      <c r="B22" s="343" t="s">
        <v>23</v>
      </c>
      <c r="C22" s="87">
        <f>SUM(XFD23:XFD30)</f>
        <v>0</v>
      </c>
      <c r="D22" s="354"/>
    </row>
    <row r="23" s="79" customFormat="1" ht="25.05" customHeight="1" spans="1:4">
      <c r="A23" s="343">
        <v>10302</v>
      </c>
      <c r="B23" s="343" t="s">
        <v>24</v>
      </c>
      <c r="C23" s="87">
        <v>22407.8</v>
      </c>
      <c r="D23" s="354"/>
    </row>
    <row r="24" s="79" customFormat="1" ht="25.05" customHeight="1" spans="1:4">
      <c r="A24" s="343">
        <v>10304</v>
      </c>
      <c r="B24" s="352" t="s">
        <v>25</v>
      </c>
      <c r="C24" s="87">
        <v>30224</v>
      </c>
      <c r="D24" s="354"/>
    </row>
    <row r="25" s="79" customFormat="1" ht="25.05" customHeight="1" spans="1:4">
      <c r="A25" s="343">
        <v>10305</v>
      </c>
      <c r="B25" s="352" t="s">
        <v>26</v>
      </c>
      <c r="C25" s="87">
        <v>16847</v>
      </c>
      <c r="D25" s="354"/>
    </row>
    <row r="26" s="79" customFormat="1" ht="25.05" customHeight="1" spans="1:4">
      <c r="A26" s="343">
        <v>10306</v>
      </c>
      <c r="B26" s="352" t="s">
        <v>27</v>
      </c>
      <c r="C26" s="87">
        <v>0</v>
      </c>
      <c r="D26" s="87"/>
    </row>
    <row r="27" s="79" customFormat="1" ht="25.05" customHeight="1" spans="1:4">
      <c r="A27" s="343">
        <v>10307</v>
      </c>
      <c r="B27" s="352" t="s">
        <v>28</v>
      </c>
      <c r="C27" s="87">
        <v>24731.1</v>
      </c>
      <c r="D27" s="354"/>
    </row>
    <row r="28" s="79" customFormat="1" ht="25.05" customHeight="1" spans="1:4">
      <c r="A28" s="343">
        <v>10308</v>
      </c>
      <c r="B28" s="355" t="s">
        <v>29</v>
      </c>
      <c r="C28" s="87">
        <v>0</v>
      </c>
      <c r="D28" s="354"/>
    </row>
    <row r="29" s="79" customFormat="1" ht="25.05" customHeight="1" spans="1:4">
      <c r="A29" s="343">
        <v>10309</v>
      </c>
      <c r="B29" s="355" t="s">
        <v>30</v>
      </c>
      <c r="C29" s="87">
        <v>1975</v>
      </c>
      <c r="D29" s="354"/>
    </row>
    <row r="30" s="79" customFormat="1" ht="25.05" customHeight="1" spans="1:4">
      <c r="A30" s="343">
        <v>10399</v>
      </c>
      <c r="B30" s="355" t="s">
        <v>31</v>
      </c>
      <c r="C30" s="87">
        <v>1850</v>
      </c>
      <c r="D30" s="354"/>
    </row>
    <row r="31" s="79" customFormat="1" ht="25.05" customHeight="1" spans="1:4">
      <c r="A31" s="346">
        <v>110</v>
      </c>
      <c r="B31" s="356" t="s">
        <v>32</v>
      </c>
      <c r="C31" s="98">
        <f>SUM(XFD32:XFD38)</f>
        <v>0</v>
      </c>
      <c r="D31" s="325"/>
    </row>
    <row r="32" s="79" customFormat="1" ht="25.05" customHeight="1" spans="1:4">
      <c r="A32" s="346">
        <v>11001</v>
      </c>
      <c r="B32" s="357" t="s">
        <v>33</v>
      </c>
      <c r="C32" s="87">
        <v>38778</v>
      </c>
      <c r="D32" s="325"/>
    </row>
    <row r="33" s="79" customFormat="1" ht="25.05" customHeight="1" spans="1:4">
      <c r="A33" s="346">
        <v>11002</v>
      </c>
      <c r="B33" s="357" t="s">
        <v>34</v>
      </c>
      <c r="C33" s="87">
        <v>1020496</v>
      </c>
      <c r="D33" s="325"/>
    </row>
    <row r="34" s="79" customFormat="1" ht="25.05" customHeight="1" spans="1:4">
      <c r="A34" s="346">
        <v>11003</v>
      </c>
      <c r="B34" s="357" t="s">
        <v>35</v>
      </c>
      <c r="C34" s="87">
        <v>120450.7</v>
      </c>
      <c r="D34" s="325"/>
    </row>
    <row r="35" s="79" customFormat="1" ht="25.05" customHeight="1" spans="1:4">
      <c r="A35" s="346">
        <v>11008</v>
      </c>
      <c r="B35" s="357" t="s">
        <v>962</v>
      </c>
      <c r="C35" s="87">
        <v>15303</v>
      </c>
      <c r="D35" s="325"/>
    </row>
    <row r="36" s="79" customFormat="1" ht="25.05" customHeight="1" spans="1:4">
      <c r="A36" s="346">
        <v>11009</v>
      </c>
      <c r="B36" s="357" t="s">
        <v>963</v>
      </c>
      <c r="C36" s="87">
        <v>166251</v>
      </c>
      <c r="D36" s="325"/>
    </row>
    <row r="37" s="79" customFormat="1" ht="25.05" customHeight="1" spans="1:4">
      <c r="A37" s="346">
        <v>11011</v>
      </c>
      <c r="B37" s="358" t="s">
        <v>964</v>
      </c>
      <c r="C37" s="87">
        <v>7260</v>
      </c>
      <c r="D37" s="325"/>
    </row>
    <row r="38" s="79" customFormat="1" ht="25.05" customHeight="1" spans="1:4">
      <c r="A38" s="346">
        <v>11015</v>
      </c>
      <c r="B38" s="358" t="s">
        <v>965</v>
      </c>
      <c r="C38" s="87">
        <v>41463</v>
      </c>
      <c r="D38" s="325"/>
    </row>
    <row r="39" s="79" customFormat="1" ht="25.05" customHeight="1" spans="1:4">
      <c r="A39" s="346"/>
      <c r="B39" s="358"/>
      <c r="C39" s="87"/>
      <c r="D39" s="325"/>
    </row>
    <row r="40" s="79" customFormat="1" ht="25.05" customHeight="1" spans="1:4">
      <c r="A40" s="346"/>
      <c r="B40" s="57" t="s">
        <v>40</v>
      </c>
      <c r="C40" s="98">
        <f>XFD31+XFD5</f>
        <v>0</v>
      </c>
      <c r="D40" s="325"/>
    </row>
    <row r="41" s="279" customFormat="1" ht="12.75" customHeight="1" spans="3:3">
      <c r="C41" s="292"/>
    </row>
    <row r="42" s="279" customFormat="1" ht="12.75" customHeight="1" spans="3:3">
      <c r="C42" s="292"/>
    </row>
    <row r="43" s="279" customFormat="1" ht="12.75" customHeight="1" spans="3:3">
      <c r="C43" s="292"/>
    </row>
    <row r="44" s="279" customFormat="1" ht="12.75" spans="3:3">
      <c r="C44" s="292"/>
    </row>
    <row r="45" s="279" customFormat="1" ht="12.75" spans="3:3">
      <c r="C45" s="292"/>
    </row>
    <row r="46" s="279" customFormat="1" ht="12.75" spans="3:3">
      <c r="C46" s="292"/>
    </row>
    <row r="47" s="279" customFormat="1" ht="12.75" spans="3:3">
      <c r="C47" s="292"/>
    </row>
    <row r="48" s="279" customFormat="1" ht="12.75" spans="3:3">
      <c r="C48" s="292"/>
    </row>
    <row r="49" s="279" customFormat="1" ht="12.75" spans="3:3">
      <c r="C49" s="292"/>
    </row>
    <row r="50" s="279" customFormat="1" ht="12.75" spans="3:3">
      <c r="C50" s="292"/>
    </row>
    <row r="51" s="279" customFormat="1" ht="12.75" spans="3:3">
      <c r="C51" s="292"/>
    </row>
    <row r="52" s="279" customFormat="1" ht="12.75" spans="3:3">
      <c r="C52" s="292"/>
    </row>
    <row r="53" s="279" customFormat="1" ht="12.75" spans="3:3">
      <c r="C53" s="292"/>
    </row>
    <row r="54" s="279" customFormat="1" ht="12.75" spans="3:3">
      <c r="C54" s="292"/>
    </row>
    <row r="55" s="279" customFormat="1" ht="12.75" spans="3:3">
      <c r="C55" s="292"/>
    </row>
    <row r="56" s="279" customFormat="1" ht="12.75" spans="3:3">
      <c r="C56" s="292"/>
    </row>
    <row r="57" s="279" customFormat="1" ht="12.75" spans="3:3">
      <c r="C57" s="292"/>
    </row>
    <row r="58" s="279" customFormat="1" ht="12.75" spans="3:3">
      <c r="C58" s="292"/>
    </row>
    <row r="59" s="279" customFormat="1" ht="12.75" spans="3:3">
      <c r="C59" s="292"/>
    </row>
    <row r="60" s="279" customFormat="1" ht="12.75" spans="3:3">
      <c r="C60" s="292"/>
    </row>
    <row r="61" s="279" customFormat="1" ht="12.75" spans="3:3">
      <c r="C61" s="292"/>
    </row>
    <row r="62" s="279" customFormat="1" ht="12.75" spans="3:3">
      <c r="C62" s="292"/>
    </row>
    <row r="63" s="279" customFormat="1" ht="12.75" spans="3:3">
      <c r="C63" s="292"/>
    </row>
    <row r="64" s="279" customFormat="1" ht="12.75" spans="3:3">
      <c r="C64" s="292"/>
    </row>
    <row r="65" s="279" customFormat="1" ht="12.75" spans="3:3">
      <c r="C65" s="292"/>
    </row>
    <row r="66" s="279" customFormat="1" ht="12.75" spans="3:3">
      <c r="C66" s="292"/>
    </row>
    <row r="67" s="279" customFormat="1" ht="12.75" spans="3:3">
      <c r="C67" s="292"/>
    </row>
    <row r="68" s="279" customFormat="1" ht="12.75" spans="3:3">
      <c r="C68" s="292"/>
    </row>
    <row r="69" s="279" customFormat="1" ht="12.75" spans="3:3">
      <c r="C69" s="292"/>
    </row>
    <row r="70" s="279" customFormat="1" ht="12.75" spans="3:3">
      <c r="C70" s="292"/>
    </row>
    <row r="71" s="279" customFormat="1" ht="12.75" spans="3:3">
      <c r="C71" s="292"/>
    </row>
    <row r="72" s="279" customFormat="1" ht="12.75" spans="3:3">
      <c r="C72" s="292"/>
    </row>
    <row r="73" s="279" customFormat="1" ht="12.75" spans="3:3">
      <c r="C73" s="292"/>
    </row>
    <row r="74" s="279" customFormat="1" ht="12.75" spans="3:3">
      <c r="C74" s="292"/>
    </row>
    <row r="75" s="279" customFormat="1" ht="12.75" spans="3:3">
      <c r="C75" s="292"/>
    </row>
    <row r="76" s="279" customFormat="1" ht="12.75" spans="3:3">
      <c r="C76" s="292"/>
    </row>
    <row r="77" s="279" customFormat="1" ht="12.75" spans="3:3">
      <c r="C77" s="292"/>
    </row>
    <row r="78" s="279" customFormat="1" ht="12.75" spans="3:3">
      <c r="C78" s="292"/>
    </row>
    <row r="79" s="279" customFormat="1" ht="12.75" spans="3:3">
      <c r="C79" s="292"/>
    </row>
    <row r="80" s="279" customFormat="1" ht="12.75" spans="3:3">
      <c r="C80" s="292"/>
    </row>
    <row r="81" s="279" customFormat="1" ht="12.75" spans="3:3">
      <c r="C81" s="292"/>
    </row>
    <row r="82" s="279" customFormat="1" ht="12.75" spans="3:3">
      <c r="C82" s="292"/>
    </row>
    <row r="83" s="279" customFormat="1" ht="12.75" spans="3:3">
      <c r="C83" s="292"/>
    </row>
    <row r="84" s="279" customFormat="1" ht="12.75" spans="3:3">
      <c r="C84" s="292"/>
    </row>
    <row r="85" s="279" customFormat="1" ht="12.75" spans="3:3">
      <c r="C85" s="292"/>
    </row>
    <row r="86" s="279" customFormat="1" ht="12.75" spans="3:3">
      <c r="C86" s="292"/>
    </row>
    <row r="87" s="279" customFormat="1" ht="12.75" spans="3:3">
      <c r="C87" s="292"/>
    </row>
    <row r="88" s="279" customFormat="1" ht="12.75" spans="3:3">
      <c r="C88" s="292"/>
    </row>
    <row r="89" s="279" customFormat="1" ht="12.75" spans="3:3">
      <c r="C89" s="292"/>
    </row>
    <row r="90" s="279" customFormat="1" ht="12.75" spans="3:3">
      <c r="C90" s="292"/>
    </row>
    <row r="91" s="279" customFormat="1" ht="12.75" spans="3:3">
      <c r="C91" s="292"/>
    </row>
    <row r="92" s="279" customFormat="1" ht="12.75" spans="3:3">
      <c r="C92" s="292"/>
    </row>
    <row r="93" s="279" customFormat="1" ht="12.75" spans="3:3">
      <c r="C93" s="292"/>
    </row>
    <row r="94" s="279" customFormat="1" ht="12.75" spans="3:3">
      <c r="C94" s="292"/>
    </row>
    <row r="95" s="279" customFormat="1" ht="12.75" spans="3:3">
      <c r="C95" s="292"/>
    </row>
    <row r="96" s="279" customFormat="1" ht="12.75" spans="3:3">
      <c r="C96" s="292"/>
    </row>
    <row r="97" s="279" customFormat="1" ht="12.75" spans="3:3">
      <c r="C97" s="292"/>
    </row>
    <row r="98" s="279" customFormat="1" ht="12.75" spans="3:3">
      <c r="C98" s="292"/>
    </row>
    <row r="99" s="279" customFormat="1" ht="12.75" spans="3:3">
      <c r="C99" s="292"/>
    </row>
    <row r="100" s="279" customFormat="1" ht="12.75" spans="3:3">
      <c r="C100" s="292"/>
    </row>
    <row r="101" s="279" customFormat="1" ht="12.75" spans="3:3">
      <c r="C101" s="292"/>
    </row>
    <row r="102" s="279" customFormat="1" ht="12.75" spans="3:3">
      <c r="C102" s="292"/>
    </row>
    <row r="103" s="279" customFormat="1" ht="12.75" spans="3:3">
      <c r="C103" s="292"/>
    </row>
    <row r="104" s="279" customFormat="1" ht="12.75" spans="3:3">
      <c r="C104" s="292"/>
    </row>
    <row r="105" s="279" customFormat="1" ht="12.75" spans="3:3">
      <c r="C105" s="292"/>
    </row>
    <row r="106" s="279" customFormat="1" ht="12.75" spans="3:3">
      <c r="C106" s="292"/>
    </row>
    <row r="107" s="279" customFormat="1" ht="12.75" spans="3:3">
      <c r="C107" s="292"/>
    </row>
    <row r="108" s="279" customFormat="1" ht="12.75" spans="3:3">
      <c r="C108" s="292"/>
    </row>
    <row r="109" s="279" customFormat="1" ht="12.75" spans="3:3">
      <c r="C109" s="292"/>
    </row>
    <row r="110" s="279" customFormat="1" ht="12.75" spans="3:3">
      <c r="C110" s="292"/>
    </row>
    <row r="111" s="279" customFormat="1" ht="12.75" spans="3:3">
      <c r="C111" s="292"/>
    </row>
    <row r="112" s="279" customFormat="1" ht="12.75" spans="3:3">
      <c r="C112" s="292"/>
    </row>
    <row r="113" s="279" customFormat="1" ht="12.75" spans="3:3">
      <c r="C113" s="292"/>
    </row>
    <row r="114" s="279" customFormat="1" ht="12.75" spans="3:3">
      <c r="C114" s="292"/>
    </row>
    <row r="115" s="279" customFormat="1" ht="12.75" spans="3:3">
      <c r="C115" s="292"/>
    </row>
    <row r="116" s="279" customFormat="1" ht="12.75" spans="3:3">
      <c r="C116" s="292"/>
    </row>
    <row r="117" s="279" customFormat="1" ht="12.75" spans="3:3">
      <c r="C117" s="292"/>
    </row>
    <row r="118" s="279" customFormat="1" ht="12.75" spans="3:3">
      <c r="C118" s="292"/>
    </row>
    <row r="119" s="279" customFormat="1" ht="12.75" spans="3:3">
      <c r="C119" s="292"/>
    </row>
    <row r="120" s="279" customFormat="1" ht="12.75" spans="3:3">
      <c r="C120" s="292"/>
    </row>
    <row r="121" s="279" customFormat="1" ht="12.75" spans="3:3">
      <c r="C121" s="292"/>
    </row>
    <row r="122" s="279" customFormat="1" ht="12.75" spans="3:3">
      <c r="C122" s="292"/>
    </row>
    <row r="123" s="279" customFormat="1" ht="12.75" spans="3:3">
      <c r="C123" s="292"/>
    </row>
    <row r="124" s="279" customFormat="1" ht="12.75" spans="3:3">
      <c r="C124" s="292"/>
    </row>
    <row r="125" s="279" customFormat="1" ht="12.75" spans="3:3">
      <c r="C125" s="292"/>
    </row>
    <row r="126" s="279" customFormat="1" ht="12.75" spans="3:3">
      <c r="C126" s="292"/>
    </row>
    <row r="127" s="279" customFormat="1" ht="12.75" spans="3:3">
      <c r="C127" s="292"/>
    </row>
    <row r="128" s="279" customFormat="1" ht="12.75" spans="3:3">
      <c r="C128" s="292"/>
    </row>
    <row r="129" s="279" customFormat="1" ht="12.75" spans="3:3">
      <c r="C129" s="292"/>
    </row>
    <row r="130" s="279" customFormat="1" ht="12.75" spans="3:3">
      <c r="C130" s="292"/>
    </row>
    <row r="131" s="279" customFormat="1" ht="12.75" spans="3:3">
      <c r="C131" s="292"/>
    </row>
    <row r="132" s="279" customFormat="1" ht="12.75" spans="3:3">
      <c r="C132" s="292"/>
    </row>
    <row r="133" s="279" customFormat="1" ht="12.75" spans="3:3">
      <c r="C133" s="292"/>
    </row>
    <row r="134" s="279" customFormat="1" ht="12.75" spans="3:3">
      <c r="C134" s="292"/>
    </row>
    <row r="135" s="279" customFormat="1" ht="12.75" spans="3:3">
      <c r="C135" s="292"/>
    </row>
    <row r="136" s="279" customFormat="1" ht="12.75" spans="3:3">
      <c r="C136" s="292"/>
    </row>
    <row r="137" s="279" customFormat="1" ht="12.75" spans="3:3">
      <c r="C137" s="292"/>
    </row>
    <row r="138" s="279" customFormat="1" ht="12.75" spans="3:3">
      <c r="C138" s="292"/>
    </row>
    <row r="139" s="279" customFormat="1" ht="12.75" spans="3:3">
      <c r="C139" s="292"/>
    </row>
    <row r="140" s="279" customFormat="1" ht="12.75" spans="3:3">
      <c r="C140" s="292"/>
    </row>
    <row r="141" s="279" customFormat="1" ht="12.75" spans="3:3">
      <c r="C141" s="292"/>
    </row>
    <row r="142" s="279" customFormat="1" ht="12.75" spans="3:3">
      <c r="C142" s="292"/>
    </row>
    <row r="143" s="279" customFormat="1" ht="12.75" spans="3:3">
      <c r="C143" s="292"/>
    </row>
    <row r="144" s="279" customFormat="1" ht="12.75" spans="3:3">
      <c r="C144" s="292"/>
    </row>
    <row r="145" s="279" customFormat="1" ht="12.75" spans="3:3">
      <c r="C145" s="292"/>
    </row>
    <row r="146" s="279" customFormat="1" ht="12.75" spans="3:3">
      <c r="C146" s="292"/>
    </row>
    <row r="147" s="279" customFormat="1" ht="12.75" spans="3:3">
      <c r="C147" s="292"/>
    </row>
    <row r="148" s="279" customFormat="1" ht="12.75" spans="3:3">
      <c r="C148" s="292"/>
    </row>
    <row r="149" s="279" customFormat="1" ht="12.75" spans="3:3">
      <c r="C149" s="292"/>
    </row>
    <row r="150" s="279" customFormat="1" ht="12.75" spans="3:3">
      <c r="C150" s="292"/>
    </row>
    <row r="151" s="279" customFormat="1" ht="12.75" spans="3:3">
      <c r="C151" s="292"/>
    </row>
    <row r="152" s="279" customFormat="1" ht="12.75" spans="3:3">
      <c r="C152" s="292"/>
    </row>
    <row r="153" s="279" customFormat="1" ht="12.75" spans="3:3">
      <c r="C153" s="292"/>
    </row>
    <row r="154" s="279" customFormat="1" ht="12.75" spans="3:3">
      <c r="C154" s="292"/>
    </row>
    <row r="155" s="279" customFormat="1" ht="12.75" spans="3:3">
      <c r="C155" s="292"/>
    </row>
    <row r="156" s="279" customFormat="1" ht="12.75" spans="3:3">
      <c r="C156" s="292"/>
    </row>
    <row r="157" s="279" customFormat="1" ht="12.75" spans="3:3">
      <c r="C157" s="292"/>
    </row>
  </sheetData>
  <mergeCells count="2">
    <mergeCell ref="A2:D2"/>
    <mergeCell ref="C3:D3"/>
  </mergeCells>
  <pageMargins left="0.786806" right="0.786806" top="0.944444" bottom="0.747917" header="0.314583" footer="0.511806"/>
  <pageSetup paperSize="9" scale="90" firstPageNumber="43" orientation="portrait" useFirstPageNumber="1" horizontalDpi="600" verticalDpi="600"/>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9"/>
  <sheetViews>
    <sheetView showZeros="0" workbookViewId="0">
      <selection activeCell="K14" sqref="K14"/>
    </sheetView>
  </sheetViews>
  <sheetFormatPr defaultColWidth="9" defaultRowHeight="15" customHeight="1" outlineLevelCol="2"/>
  <cols>
    <col min="1" max="1" width="15.8833333333333" style="79" customWidth="1"/>
    <col min="2" max="2" width="45" style="79" customWidth="1"/>
    <col min="3" max="3" width="17.4416666666667" style="309" customWidth="1"/>
    <col min="4" max="257" width="9" style="79" customWidth="1"/>
  </cols>
  <sheetData>
    <row r="1" ht="23.25" customHeight="1" spans="1:2">
      <c r="A1" s="80" t="s">
        <v>966</v>
      </c>
      <c r="B1" s="310"/>
    </row>
    <row r="2" ht="26.25" spans="1:3">
      <c r="A2" s="81" t="s">
        <v>967</v>
      </c>
      <c r="B2" s="82"/>
      <c r="C2" s="82"/>
    </row>
    <row r="3" ht="33.75" customHeight="1" spans="3:3">
      <c r="C3" s="309" t="s">
        <v>968</v>
      </c>
    </row>
    <row r="4" ht="25.5" customHeight="1" spans="1:3">
      <c r="A4" s="68" t="s">
        <v>43</v>
      </c>
      <c r="B4" s="68" t="s">
        <v>44</v>
      </c>
      <c r="C4" s="341" t="s">
        <v>960</v>
      </c>
    </row>
    <row r="5" ht="25.5" customHeight="1" spans="1:3">
      <c r="A5" s="342"/>
      <c r="B5" s="70" t="s">
        <v>969</v>
      </c>
      <c r="C5" s="342">
        <f>SUM(XFD6:XFD29)</f>
        <v>0</v>
      </c>
    </row>
    <row r="6" ht="25.5" customHeight="1" spans="1:3">
      <c r="A6" s="343">
        <v>201</v>
      </c>
      <c r="B6" s="344" t="s">
        <v>46</v>
      </c>
      <c r="C6" s="129">
        <v>251821.62</v>
      </c>
    </row>
    <row r="7" ht="25.5" customHeight="1" spans="1:3">
      <c r="A7" s="343">
        <v>203</v>
      </c>
      <c r="B7" s="344" t="s">
        <v>47</v>
      </c>
      <c r="C7" s="129">
        <v>630</v>
      </c>
    </row>
    <row r="8" ht="25.5" customHeight="1" spans="1:3">
      <c r="A8" s="343">
        <v>204</v>
      </c>
      <c r="B8" s="344" t="s">
        <v>48</v>
      </c>
      <c r="C8" s="129">
        <v>57682.43</v>
      </c>
    </row>
    <row r="9" ht="25.5" customHeight="1" spans="1:3">
      <c r="A9" s="343">
        <v>205</v>
      </c>
      <c r="B9" s="344" t="s">
        <v>49</v>
      </c>
      <c r="C9" s="129">
        <v>258877.57</v>
      </c>
    </row>
    <row r="10" ht="25.5" customHeight="1" spans="1:3">
      <c r="A10" s="343">
        <v>206</v>
      </c>
      <c r="B10" s="344" t="s">
        <v>50</v>
      </c>
      <c r="C10" s="129">
        <v>16153.94</v>
      </c>
    </row>
    <row r="11" ht="25.5" customHeight="1" spans="1:3">
      <c r="A11" s="343">
        <v>207</v>
      </c>
      <c r="B11" s="344" t="s">
        <v>51</v>
      </c>
      <c r="C11" s="129">
        <v>21039.53</v>
      </c>
    </row>
    <row r="12" ht="25.5" customHeight="1" spans="1:3">
      <c r="A12" s="343">
        <v>208</v>
      </c>
      <c r="B12" s="344" t="s">
        <v>52</v>
      </c>
      <c r="C12" s="129">
        <v>329154.72</v>
      </c>
    </row>
    <row r="13" ht="25.5" customHeight="1" spans="1:3">
      <c r="A13" s="343">
        <v>210</v>
      </c>
      <c r="B13" s="344" t="s">
        <v>53</v>
      </c>
      <c r="C13" s="129">
        <v>182130.34</v>
      </c>
    </row>
    <row r="14" ht="25.5" customHeight="1" spans="1:3">
      <c r="A14" s="343">
        <v>211</v>
      </c>
      <c r="B14" s="344" t="s">
        <v>54</v>
      </c>
      <c r="C14" s="129">
        <v>34310.06</v>
      </c>
    </row>
    <row r="15" ht="25.5" customHeight="1" spans="1:3">
      <c r="A15" s="343">
        <v>212</v>
      </c>
      <c r="B15" s="344" t="s">
        <v>55</v>
      </c>
      <c r="C15" s="129">
        <v>71436.31</v>
      </c>
    </row>
    <row r="16" ht="25.5" customHeight="1" spans="1:3">
      <c r="A16" s="343">
        <v>213</v>
      </c>
      <c r="B16" s="344" t="s">
        <v>56</v>
      </c>
      <c r="C16" s="129">
        <v>179806.84</v>
      </c>
    </row>
    <row r="17" ht="25.5" customHeight="1" spans="1:3">
      <c r="A17" s="343">
        <v>214</v>
      </c>
      <c r="B17" s="344" t="s">
        <v>57</v>
      </c>
      <c r="C17" s="129">
        <v>86899.4</v>
      </c>
    </row>
    <row r="18" ht="25.5" customHeight="1" spans="1:3">
      <c r="A18" s="343">
        <v>215</v>
      </c>
      <c r="B18" s="344" t="s">
        <v>58</v>
      </c>
      <c r="C18" s="129">
        <v>36624.29</v>
      </c>
    </row>
    <row r="19" ht="25.5" customHeight="1" spans="1:3">
      <c r="A19" s="343">
        <v>216</v>
      </c>
      <c r="B19" s="344" t="s">
        <v>59</v>
      </c>
      <c r="C19" s="129">
        <v>3203.53</v>
      </c>
    </row>
    <row r="20" ht="25.5" customHeight="1" spans="1:3">
      <c r="A20" s="343">
        <v>217</v>
      </c>
      <c r="B20" s="344" t="s">
        <v>60</v>
      </c>
      <c r="C20" s="129">
        <v>0</v>
      </c>
    </row>
    <row r="21" ht="25.5" customHeight="1" spans="1:3">
      <c r="A21" s="343">
        <v>219</v>
      </c>
      <c r="B21" s="344" t="s">
        <v>61</v>
      </c>
      <c r="C21" s="129">
        <v>216</v>
      </c>
    </row>
    <row r="22" ht="25.5" customHeight="1" spans="1:3">
      <c r="A22" s="343">
        <v>220</v>
      </c>
      <c r="B22" s="344" t="s">
        <v>62</v>
      </c>
      <c r="C22" s="129">
        <v>18007.47</v>
      </c>
    </row>
    <row r="23" ht="25.5" customHeight="1" spans="1:3">
      <c r="A23" s="343">
        <v>221</v>
      </c>
      <c r="B23" s="344" t="s">
        <v>63</v>
      </c>
      <c r="C23" s="129">
        <v>31672.39</v>
      </c>
    </row>
    <row r="24" ht="25.5" customHeight="1" spans="1:3">
      <c r="A24" s="343">
        <v>222</v>
      </c>
      <c r="B24" s="344" t="s">
        <v>64</v>
      </c>
      <c r="C24" s="129">
        <v>10129</v>
      </c>
    </row>
    <row r="25" ht="25.5" customHeight="1" spans="1:3">
      <c r="A25" s="343">
        <v>224</v>
      </c>
      <c r="B25" s="344" t="s">
        <v>65</v>
      </c>
      <c r="C25" s="129">
        <v>16345.1</v>
      </c>
    </row>
    <row r="26" ht="25.5" customHeight="1" spans="1:3">
      <c r="A26" s="343">
        <v>227</v>
      </c>
      <c r="B26" s="344" t="s">
        <v>66</v>
      </c>
      <c r="C26" s="129">
        <v>17200</v>
      </c>
    </row>
    <row r="27" ht="25.5" customHeight="1" spans="1:3">
      <c r="A27" s="343">
        <v>229</v>
      </c>
      <c r="B27" s="344" t="s">
        <v>67</v>
      </c>
      <c r="C27" s="129">
        <v>39654</v>
      </c>
    </row>
    <row r="28" ht="25.5" customHeight="1" spans="1:3">
      <c r="A28" s="343">
        <v>232</v>
      </c>
      <c r="B28" s="344" t="s">
        <v>68</v>
      </c>
      <c r="C28" s="129">
        <v>36377.53</v>
      </c>
    </row>
    <row r="29" ht="25.5" customHeight="1" spans="1:3">
      <c r="A29" s="343">
        <v>233</v>
      </c>
      <c r="B29" s="344" t="s">
        <v>69</v>
      </c>
      <c r="C29" s="129">
        <v>66</v>
      </c>
    </row>
    <row r="30" ht="25.5" customHeight="1" spans="1:3">
      <c r="A30" s="343"/>
      <c r="B30" s="57" t="s">
        <v>70</v>
      </c>
      <c r="C30" s="321">
        <v>142814</v>
      </c>
    </row>
    <row r="31" ht="25.5" customHeight="1" spans="1:3">
      <c r="A31" s="343">
        <v>230</v>
      </c>
      <c r="B31" s="345" t="s">
        <v>71</v>
      </c>
      <c r="C31" s="129">
        <f>SUM(XFD32:XFD34)</f>
        <v>0</v>
      </c>
    </row>
    <row r="32" ht="25.5" customHeight="1" spans="1:3">
      <c r="A32" s="346">
        <v>23006</v>
      </c>
      <c r="B32" s="347" t="s">
        <v>639</v>
      </c>
      <c r="C32" s="129">
        <v>112429</v>
      </c>
    </row>
    <row r="33" ht="25.5" customHeight="1" spans="1:3">
      <c r="A33" s="346">
        <v>23009</v>
      </c>
      <c r="B33" s="345" t="s">
        <v>73</v>
      </c>
      <c r="C33" s="129">
        <v>1381</v>
      </c>
    </row>
    <row r="34" ht="25.5" customHeight="1" spans="1:3">
      <c r="A34" s="346">
        <v>23015</v>
      </c>
      <c r="B34" s="345" t="s">
        <v>74</v>
      </c>
      <c r="C34" s="129">
        <v>4048</v>
      </c>
    </row>
    <row r="35" ht="25.5" customHeight="1" spans="1:3">
      <c r="A35" s="346">
        <v>231</v>
      </c>
      <c r="B35" s="345" t="s">
        <v>75</v>
      </c>
      <c r="C35" s="129">
        <f>XFD36</f>
        <v>0</v>
      </c>
    </row>
    <row r="36" ht="25.5" customHeight="1" spans="1:3">
      <c r="A36" s="346">
        <v>23103</v>
      </c>
      <c r="B36" s="347" t="s">
        <v>644</v>
      </c>
      <c r="C36" s="129">
        <v>24956</v>
      </c>
    </row>
    <row r="37" ht="25.5" customHeight="1" spans="1:3">
      <c r="A37" s="348"/>
      <c r="B37" s="349"/>
      <c r="C37" s="342"/>
    </row>
    <row r="38" ht="25.5" customHeight="1" spans="1:3">
      <c r="A38" s="75"/>
      <c r="B38" s="170" t="s">
        <v>970</v>
      </c>
      <c r="C38" s="350">
        <f>XFD30+XFD5</f>
        <v>0</v>
      </c>
    </row>
    <row r="39" spans="1:1">
      <c r="A39" s="83"/>
    </row>
  </sheetData>
  <mergeCells count="1">
    <mergeCell ref="A2:C2"/>
  </mergeCells>
  <pageMargins left="0.786806" right="0.786806" top="0.944444" bottom="0.747917" header="0.314583" footer="0.511806"/>
  <pageSetup paperSize="9" scale="90" firstPageNumber="45" orientation="portrait" useFirstPageNumber="1" horizontalDpi="600" verticalDpi="600"/>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8"/>
  <sheetViews>
    <sheetView workbookViewId="0">
      <selection activeCell="L12" sqref="L12"/>
    </sheetView>
  </sheetViews>
  <sheetFormatPr defaultColWidth="9" defaultRowHeight="15.75" customHeight="1" outlineLevelCol="3"/>
  <cols>
    <col min="1" max="1" width="11.2166666666667" style="92" customWidth="1"/>
    <col min="2" max="2" width="46.4416666666667" style="92" customWidth="1"/>
    <col min="3" max="3" width="7.88333333333333" style="329" customWidth="1"/>
    <col min="4" max="4" width="19.4416666666667" style="92" customWidth="1"/>
    <col min="5" max="257" width="9" style="92" customWidth="1"/>
  </cols>
  <sheetData>
    <row r="1" ht="23.25" customHeight="1" spans="1:1">
      <c r="A1" s="80" t="s">
        <v>971</v>
      </c>
    </row>
    <row r="2" ht="27.75" customHeight="1" spans="1:4">
      <c r="A2" s="330" t="s">
        <v>972</v>
      </c>
      <c r="B2" s="331"/>
      <c r="C2" s="331"/>
      <c r="D2" s="331"/>
    </row>
    <row r="3" s="79" customFormat="1" ht="23.25" customHeight="1" spans="2:4">
      <c r="B3" s="219"/>
      <c r="C3" s="332" t="s">
        <v>943</v>
      </c>
      <c r="D3" s="332"/>
    </row>
    <row r="4" s="79" customFormat="1" ht="18" customHeight="1" spans="1:4">
      <c r="A4" s="85" t="s">
        <v>973</v>
      </c>
      <c r="B4" s="333" t="s">
        <v>974</v>
      </c>
      <c r="C4" s="333" t="s">
        <v>960</v>
      </c>
      <c r="D4" s="334" t="s">
        <v>961</v>
      </c>
    </row>
    <row r="5" s="79" customFormat="1" ht="18" customHeight="1" spans="1:4">
      <c r="A5" s="76"/>
      <c r="B5" s="335" t="s">
        <v>975</v>
      </c>
      <c r="C5" s="87">
        <f>XFD6+XFD22</f>
        <v>0</v>
      </c>
      <c r="D5" s="325"/>
    </row>
    <row r="6" s="79" customFormat="1" ht="18" customHeight="1" spans="1:4">
      <c r="A6" s="76">
        <v>101</v>
      </c>
      <c r="B6" s="76" t="s">
        <v>976</v>
      </c>
      <c r="C6" s="87">
        <f>SUM(XFD7:XFD21)</f>
        <v>0</v>
      </c>
      <c r="D6" s="325"/>
    </row>
    <row r="7" s="79" customFormat="1" ht="18" customHeight="1" spans="1:4">
      <c r="A7" s="76">
        <v>10101</v>
      </c>
      <c r="B7" s="76" t="s">
        <v>977</v>
      </c>
      <c r="C7" s="87">
        <v>31349</v>
      </c>
      <c r="D7" s="325"/>
    </row>
    <row r="8" s="79" customFormat="1" ht="16.05" customHeight="1" spans="1:4">
      <c r="A8" s="76">
        <v>10104</v>
      </c>
      <c r="B8" s="76" t="s">
        <v>978</v>
      </c>
      <c r="C8" s="87">
        <v>11383</v>
      </c>
      <c r="D8" s="325"/>
    </row>
    <row r="9" s="79" customFormat="1" ht="16.05" customHeight="1" spans="1:4">
      <c r="A9" s="76">
        <v>10106</v>
      </c>
      <c r="B9" s="76" t="s">
        <v>979</v>
      </c>
      <c r="C9" s="87">
        <v>4688</v>
      </c>
      <c r="D9" s="325"/>
    </row>
    <row r="10" s="79" customFormat="1" ht="16.05" customHeight="1" spans="1:4">
      <c r="A10" s="76">
        <v>10107</v>
      </c>
      <c r="B10" s="76" t="s">
        <v>980</v>
      </c>
      <c r="C10" s="87">
        <v>104</v>
      </c>
      <c r="D10" s="325"/>
    </row>
    <row r="11" s="79" customFormat="1" ht="16.05" customHeight="1" spans="1:4">
      <c r="A11" s="76">
        <v>10109</v>
      </c>
      <c r="B11" s="76" t="s">
        <v>981</v>
      </c>
      <c r="C11" s="87">
        <v>6470</v>
      </c>
      <c r="D11" s="325"/>
    </row>
    <row r="12" s="79" customFormat="1" ht="16.05" customHeight="1" spans="1:4">
      <c r="A12" s="76">
        <v>10110</v>
      </c>
      <c r="B12" s="76" t="s">
        <v>982</v>
      </c>
      <c r="C12" s="87">
        <v>2719</v>
      </c>
      <c r="D12" s="325"/>
    </row>
    <row r="13" s="79" customFormat="1" ht="16.05" customHeight="1" spans="1:4">
      <c r="A13" s="76">
        <v>10111</v>
      </c>
      <c r="B13" s="76" t="s">
        <v>983</v>
      </c>
      <c r="C13" s="87">
        <v>1174</v>
      </c>
      <c r="D13" s="325"/>
    </row>
    <row r="14" s="79" customFormat="1" ht="16.05" customHeight="1" spans="1:4">
      <c r="A14" s="76">
        <v>10112</v>
      </c>
      <c r="B14" s="76" t="s">
        <v>984</v>
      </c>
      <c r="C14" s="87">
        <v>2315</v>
      </c>
      <c r="D14" s="325"/>
    </row>
    <row r="15" s="79" customFormat="1" ht="16.05" customHeight="1" spans="1:4">
      <c r="A15" s="76">
        <v>10113</v>
      </c>
      <c r="B15" s="76" t="s">
        <v>985</v>
      </c>
      <c r="C15" s="87">
        <v>6917</v>
      </c>
      <c r="D15" s="325"/>
    </row>
    <row r="16" s="79" customFormat="1" ht="16.05" customHeight="1" spans="1:4">
      <c r="A16" s="76">
        <v>10114</v>
      </c>
      <c r="B16" s="76" t="s">
        <v>986</v>
      </c>
      <c r="C16" s="87">
        <v>3379</v>
      </c>
      <c r="D16" s="325"/>
    </row>
    <row r="17" s="79" customFormat="1" ht="16.05" customHeight="1" spans="1:4">
      <c r="A17" s="76">
        <v>10118</v>
      </c>
      <c r="B17" s="76" t="s">
        <v>987</v>
      </c>
      <c r="C17" s="87">
        <v>2657</v>
      </c>
      <c r="D17" s="325"/>
    </row>
    <row r="18" s="79" customFormat="1" ht="16.05" customHeight="1" spans="1:4">
      <c r="A18" s="76">
        <v>10119</v>
      </c>
      <c r="B18" s="76" t="s">
        <v>988</v>
      </c>
      <c r="C18" s="87">
        <v>7177</v>
      </c>
      <c r="D18" s="325"/>
    </row>
    <row r="19" s="79" customFormat="1" ht="16.05" customHeight="1" spans="1:4">
      <c r="A19" s="76">
        <v>10120</v>
      </c>
      <c r="B19" s="76" t="s">
        <v>989</v>
      </c>
      <c r="C19" s="87">
        <v>0</v>
      </c>
      <c r="D19" s="325"/>
    </row>
    <row r="20" s="79" customFormat="1" ht="16.05" customHeight="1" spans="1:4">
      <c r="A20" s="76">
        <v>10121</v>
      </c>
      <c r="B20" s="76" t="s">
        <v>990</v>
      </c>
      <c r="C20" s="87">
        <v>220</v>
      </c>
      <c r="D20" s="325"/>
    </row>
    <row r="21" s="79" customFormat="1" ht="16.05" customHeight="1" spans="1:4">
      <c r="A21" s="76">
        <v>10199</v>
      </c>
      <c r="B21" s="76" t="s">
        <v>991</v>
      </c>
      <c r="C21" s="87">
        <v>34</v>
      </c>
      <c r="D21" s="325"/>
    </row>
    <row r="22" s="79" customFormat="1" ht="16.05" customHeight="1" spans="1:4">
      <c r="A22" s="76">
        <v>103</v>
      </c>
      <c r="B22" s="76" t="s">
        <v>992</v>
      </c>
      <c r="C22" s="87">
        <f>SUM(XFD23:XFD30)</f>
        <v>0</v>
      </c>
      <c r="D22" s="325"/>
    </row>
    <row r="23" s="79" customFormat="1" ht="16.05" customHeight="1" spans="1:4">
      <c r="A23" s="76">
        <v>10302</v>
      </c>
      <c r="B23" s="76" t="s">
        <v>993</v>
      </c>
      <c r="C23" s="87">
        <v>6434</v>
      </c>
      <c r="D23" s="325"/>
    </row>
    <row r="24" s="79" customFormat="1" ht="16.05" customHeight="1" spans="1:4">
      <c r="A24" s="76">
        <v>10304</v>
      </c>
      <c r="B24" s="76" t="s">
        <v>994</v>
      </c>
      <c r="C24" s="87">
        <v>4956</v>
      </c>
      <c r="D24" s="325"/>
    </row>
    <row r="25" s="79" customFormat="1" ht="16.05" customHeight="1" spans="1:4">
      <c r="A25" s="76">
        <v>10305</v>
      </c>
      <c r="B25" s="76" t="s">
        <v>995</v>
      </c>
      <c r="C25" s="87">
        <v>4247</v>
      </c>
      <c r="D25" s="325"/>
    </row>
    <row r="26" s="79" customFormat="1" ht="16.05" customHeight="1" spans="1:4">
      <c r="A26" s="76">
        <v>10306</v>
      </c>
      <c r="B26" s="76" t="s">
        <v>996</v>
      </c>
      <c r="C26" s="87"/>
      <c r="D26" s="325"/>
    </row>
    <row r="27" s="79" customFormat="1" ht="16.05" customHeight="1" spans="1:4">
      <c r="A27" s="76">
        <v>10307</v>
      </c>
      <c r="B27" s="76" t="s">
        <v>997</v>
      </c>
      <c r="C27" s="87">
        <v>9128</v>
      </c>
      <c r="D27" s="325"/>
    </row>
    <row r="28" s="79" customFormat="1" ht="16.05" customHeight="1" spans="1:4">
      <c r="A28" s="76">
        <v>10308</v>
      </c>
      <c r="B28" s="76" t="s">
        <v>998</v>
      </c>
      <c r="C28" s="87"/>
      <c r="D28" s="325"/>
    </row>
    <row r="29" s="79" customFormat="1" ht="16.05" customHeight="1" spans="1:4">
      <c r="A29" s="76">
        <v>10309</v>
      </c>
      <c r="B29" s="76" t="s">
        <v>999</v>
      </c>
      <c r="C29" s="87">
        <v>1565</v>
      </c>
      <c r="D29" s="325"/>
    </row>
    <row r="30" s="79" customFormat="1" ht="16.05" customHeight="1" spans="1:4">
      <c r="A30" s="76">
        <v>10399</v>
      </c>
      <c r="B30" s="76" t="s">
        <v>1000</v>
      </c>
      <c r="C30" s="87">
        <v>470</v>
      </c>
      <c r="D30" s="325"/>
    </row>
    <row r="31" s="79" customFormat="1" ht="18" customHeight="1" spans="1:4">
      <c r="A31" s="76">
        <v>110</v>
      </c>
      <c r="B31" s="335" t="s">
        <v>1001</v>
      </c>
      <c r="C31" s="87">
        <f>XFD32+XFD34+XFD69+XFD91+XFD94+XFD96+XFD102+XFD108</f>
        <v>0</v>
      </c>
      <c r="D31" s="325"/>
    </row>
    <row r="32" s="79" customFormat="1" ht="18" customHeight="1" spans="1:4">
      <c r="A32" s="76">
        <v>11001</v>
      </c>
      <c r="B32" s="94" t="s">
        <v>33</v>
      </c>
      <c r="C32" s="87">
        <f>SUM(XFD33)</f>
        <v>0</v>
      </c>
      <c r="D32" s="325"/>
    </row>
    <row r="33" s="79" customFormat="1" ht="18" customHeight="1" spans="1:4">
      <c r="A33" s="76">
        <v>1100199</v>
      </c>
      <c r="B33" s="94" t="s">
        <v>1002</v>
      </c>
      <c r="C33" s="87">
        <v>17168</v>
      </c>
      <c r="D33" s="325"/>
    </row>
    <row r="34" s="79" customFormat="1" ht="18" customHeight="1" spans="1:4">
      <c r="A34" s="76">
        <v>11002</v>
      </c>
      <c r="B34" s="94" t="s">
        <v>34</v>
      </c>
      <c r="C34" s="87">
        <f>SUM(XFD35:XFD68)</f>
        <v>0</v>
      </c>
      <c r="D34" s="325"/>
    </row>
    <row r="35" s="79" customFormat="1" ht="18" customHeight="1" spans="1:4">
      <c r="A35" s="76">
        <v>1100201</v>
      </c>
      <c r="B35" s="94" t="s">
        <v>109</v>
      </c>
      <c r="C35" s="87"/>
      <c r="D35" s="325"/>
    </row>
    <row r="36" s="79" customFormat="1" ht="18" customHeight="1" spans="1:4">
      <c r="A36" s="76">
        <v>1100202</v>
      </c>
      <c r="B36" s="94" t="s">
        <v>110</v>
      </c>
      <c r="C36" s="87">
        <v>37728</v>
      </c>
      <c r="D36" s="325"/>
    </row>
    <row r="37" s="79" customFormat="1" ht="18" customHeight="1" spans="1:4">
      <c r="A37" s="76">
        <v>1100207</v>
      </c>
      <c r="B37" s="94" t="s">
        <v>111</v>
      </c>
      <c r="C37" s="87">
        <v>13628</v>
      </c>
      <c r="D37" s="325"/>
    </row>
    <row r="38" s="79" customFormat="1" ht="18" customHeight="1" spans="1:4">
      <c r="A38" s="76">
        <v>1100208</v>
      </c>
      <c r="B38" s="94" t="s">
        <v>112</v>
      </c>
      <c r="C38" s="87">
        <v>-1124</v>
      </c>
      <c r="D38" s="325"/>
    </row>
    <row r="39" s="79" customFormat="1" ht="18" customHeight="1" spans="1:4">
      <c r="A39" s="76">
        <v>1100220</v>
      </c>
      <c r="B39" s="94" t="s">
        <v>113</v>
      </c>
      <c r="C39" s="87"/>
      <c r="D39" s="325"/>
    </row>
    <row r="40" s="79" customFormat="1" ht="18" customHeight="1" spans="1:4">
      <c r="A40" s="76">
        <v>1100221</v>
      </c>
      <c r="B40" s="94" t="s">
        <v>114</v>
      </c>
      <c r="C40" s="87"/>
      <c r="D40" s="325"/>
    </row>
    <row r="41" s="79" customFormat="1" ht="18" customHeight="1" spans="1:4">
      <c r="A41" s="76">
        <v>1100222</v>
      </c>
      <c r="B41" s="94" t="s">
        <v>115</v>
      </c>
      <c r="C41" s="87"/>
      <c r="D41" s="325"/>
    </row>
    <row r="42" s="79" customFormat="1" ht="18" customHeight="1" spans="1:4">
      <c r="A42" s="76">
        <v>1100225</v>
      </c>
      <c r="B42" s="94" t="s">
        <v>116</v>
      </c>
      <c r="C42" s="87"/>
      <c r="D42" s="325"/>
    </row>
    <row r="43" s="79" customFormat="1" ht="18" customHeight="1" spans="1:4">
      <c r="A43" s="76">
        <v>1100226</v>
      </c>
      <c r="B43" s="94" t="s">
        <v>117</v>
      </c>
      <c r="C43" s="87"/>
      <c r="D43" s="325"/>
    </row>
    <row r="44" s="79" customFormat="1" ht="18" customHeight="1" spans="1:4">
      <c r="A44" s="76">
        <v>1100227</v>
      </c>
      <c r="B44" s="94" t="s">
        <v>118</v>
      </c>
      <c r="C44" s="87">
        <v>9</v>
      </c>
      <c r="D44" s="325"/>
    </row>
    <row r="45" s="79" customFormat="1" ht="18" customHeight="1" spans="1:4">
      <c r="A45" s="76">
        <v>1100228</v>
      </c>
      <c r="B45" s="94" t="s">
        <v>119</v>
      </c>
      <c r="C45" s="87"/>
      <c r="D45" s="325"/>
    </row>
    <row r="46" s="79" customFormat="1" ht="18" customHeight="1" spans="1:4">
      <c r="A46" s="76" t="s">
        <v>120</v>
      </c>
      <c r="B46" s="336" t="s">
        <v>1003</v>
      </c>
      <c r="C46" s="87">
        <v>30</v>
      </c>
      <c r="D46" s="325"/>
    </row>
    <row r="47" s="79" customFormat="1" ht="18" customHeight="1" spans="1:4">
      <c r="A47" s="76">
        <v>1100241</v>
      </c>
      <c r="B47" s="94" t="s">
        <v>122</v>
      </c>
      <c r="C47" s="87"/>
      <c r="D47" s="325"/>
    </row>
    <row r="48" s="79" customFormat="1" ht="18" customHeight="1" spans="1:4">
      <c r="A48" s="76">
        <v>1100242</v>
      </c>
      <c r="B48" s="94" t="s">
        <v>123</v>
      </c>
      <c r="C48" s="87"/>
      <c r="D48" s="325"/>
    </row>
    <row r="49" s="79" customFormat="1" ht="18" customHeight="1" spans="1:4">
      <c r="A49" s="76">
        <v>1100243</v>
      </c>
      <c r="B49" s="94" t="s">
        <v>124</v>
      </c>
      <c r="C49" s="87"/>
      <c r="D49" s="325"/>
    </row>
    <row r="50" s="79" customFormat="1" ht="18" customHeight="1" spans="1:4">
      <c r="A50" s="76">
        <v>1100244</v>
      </c>
      <c r="B50" s="94" t="s">
        <v>125</v>
      </c>
      <c r="C50" s="87">
        <v>1940</v>
      </c>
      <c r="D50" s="325"/>
    </row>
    <row r="51" s="79" customFormat="1" ht="18" customHeight="1" spans="1:4">
      <c r="A51" s="76">
        <v>1100245</v>
      </c>
      <c r="B51" s="94" t="s">
        <v>126</v>
      </c>
      <c r="C51" s="87">
        <v>3364</v>
      </c>
      <c r="D51" s="325"/>
    </row>
    <row r="52" s="79" customFormat="1" ht="18" customHeight="1" spans="1:4">
      <c r="A52" s="76">
        <v>1100246</v>
      </c>
      <c r="B52" s="94" t="s">
        <v>127</v>
      </c>
      <c r="C52" s="87">
        <v>32</v>
      </c>
      <c r="D52" s="325"/>
    </row>
    <row r="53" s="79" customFormat="1" ht="18" customHeight="1" spans="1:4">
      <c r="A53" s="76">
        <v>1100247</v>
      </c>
      <c r="B53" s="94" t="s">
        <v>128</v>
      </c>
      <c r="C53" s="87">
        <v>2189</v>
      </c>
      <c r="D53" s="325"/>
    </row>
    <row r="54" s="79" customFormat="1" ht="18" customHeight="1" spans="1:4">
      <c r="A54" s="76">
        <v>1100248</v>
      </c>
      <c r="B54" s="94" t="s">
        <v>129</v>
      </c>
      <c r="C54" s="87">
        <v>17851</v>
      </c>
      <c r="D54" s="337" t="s">
        <v>1004</v>
      </c>
    </row>
    <row r="55" s="79" customFormat="1" ht="18" customHeight="1" spans="1:4">
      <c r="A55" s="76">
        <v>1100249</v>
      </c>
      <c r="B55" s="94" t="s">
        <v>130</v>
      </c>
      <c r="C55" s="87">
        <v>2063</v>
      </c>
      <c r="D55" s="337" t="s">
        <v>1004</v>
      </c>
    </row>
    <row r="56" s="79" customFormat="1" ht="18" customHeight="1" spans="1:4">
      <c r="A56" s="76">
        <v>1100250</v>
      </c>
      <c r="B56" s="94" t="s">
        <v>131</v>
      </c>
      <c r="C56" s="87">
        <v>4324</v>
      </c>
      <c r="D56" s="337" t="s">
        <v>1004</v>
      </c>
    </row>
    <row r="57" s="79" customFormat="1" ht="18" customHeight="1" spans="1:4">
      <c r="A57" s="76">
        <v>1100251</v>
      </c>
      <c r="B57" s="94" t="s">
        <v>132</v>
      </c>
      <c r="C57" s="87"/>
      <c r="D57" s="325"/>
    </row>
    <row r="58" s="79" customFormat="1" ht="18" customHeight="1" spans="1:4">
      <c r="A58" s="76">
        <v>1100252</v>
      </c>
      <c r="B58" s="94" t="s">
        <v>133</v>
      </c>
      <c r="C58" s="87">
        <v>1895</v>
      </c>
      <c r="D58" s="337" t="s">
        <v>1004</v>
      </c>
    </row>
    <row r="59" s="79" customFormat="1" ht="18" customHeight="1" spans="1:4">
      <c r="A59" s="76">
        <v>1100253</v>
      </c>
      <c r="B59" s="94" t="s">
        <v>134</v>
      </c>
      <c r="C59" s="87">
        <v>2906</v>
      </c>
      <c r="D59" s="337" t="s">
        <v>1004</v>
      </c>
    </row>
    <row r="60" s="79" customFormat="1" ht="19.05" customHeight="1" spans="1:4">
      <c r="A60" s="76">
        <v>1100254</v>
      </c>
      <c r="B60" s="94" t="s">
        <v>135</v>
      </c>
      <c r="C60" s="87"/>
      <c r="D60" s="325"/>
    </row>
    <row r="61" s="79" customFormat="1" ht="18" customHeight="1" spans="1:4">
      <c r="A61" s="76">
        <v>1100255</v>
      </c>
      <c r="B61" s="94" t="s">
        <v>136</v>
      </c>
      <c r="C61" s="87"/>
      <c r="D61" s="325"/>
    </row>
    <row r="62" s="79" customFormat="1" ht="18" customHeight="1" spans="1:4">
      <c r="A62" s="76">
        <v>1100256</v>
      </c>
      <c r="B62" s="94" t="s">
        <v>137</v>
      </c>
      <c r="C62" s="87"/>
      <c r="D62" s="325"/>
    </row>
    <row r="63" s="79" customFormat="1" ht="19.95" customHeight="1" spans="1:4">
      <c r="A63" s="76">
        <v>1100257</v>
      </c>
      <c r="B63" s="94" t="s">
        <v>138</v>
      </c>
      <c r="C63" s="87"/>
      <c r="D63" s="325"/>
    </row>
    <row r="64" s="79" customFormat="1" ht="18" customHeight="1" spans="1:4">
      <c r="A64" s="76">
        <v>1100258</v>
      </c>
      <c r="B64" s="94" t="s">
        <v>139</v>
      </c>
      <c r="C64" s="87">
        <v>2533</v>
      </c>
      <c r="D64" s="337" t="s">
        <v>1004</v>
      </c>
    </row>
    <row r="65" s="79" customFormat="1" ht="18" customHeight="1" spans="1:4">
      <c r="A65" s="76">
        <v>1100259</v>
      </c>
      <c r="B65" s="94" t="s">
        <v>140</v>
      </c>
      <c r="C65" s="87">
        <v>495</v>
      </c>
      <c r="D65" s="325"/>
    </row>
    <row r="66" s="79" customFormat="1" ht="24" customHeight="1" spans="1:4">
      <c r="A66" s="76">
        <v>1100260</v>
      </c>
      <c r="B66" s="94" t="s">
        <v>141</v>
      </c>
      <c r="C66" s="87">
        <v>756</v>
      </c>
      <c r="D66" s="325"/>
    </row>
    <row r="67" s="79" customFormat="1" ht="18" customHeight="1" spans="1:4">
      <c r="A67" s="76">
        <v>1100269</v>
      </c>
      <c r="B67" s="94" t="s">
        <v>142</v>
      </c>
      <c r="C67" s="87"/>
      <c r="D67" s="325"/>
    </row>
    <row r="68" s="79" customFormat="1" ht="18" customHeight="1" spans="1:4">
      <c r="A68" s="76">
        <v>1100299</v>
      </c>
      <c r="B68" s="94" t="s">
        <v>1005</v>
      </c>
      <c r="C68" s="87">
        <v>20000</v>
      </c>
      <c r="D68" s="325"/>
    </row>
    <row r="69" s="79" customFormat="1" ht="18" customHeight="1" spans="1:4">
      <c r="A69" s="76">
        <v>11003</v>
      </c>
      <c r="B69" s="94" t="s">
        <v>35</v>
      </c>
      <c r="C69" s="87">
        <f>SUM(XFD70:XFD90)</f>
        <v>0</v>
      </c>
      <c r="D69" s="325"/>
    </row>
    <row r="70" s="79" customFormat="1" ht="18" customHeight="1" spans="1:4">
      <c r="A70" s="76">
        <v>1100301</v>
      </c>
      <c r="B70" s="94" t="s">
        <v>144</v>
      </c>
      <c r="C70" s="87">
        <v>524</v>
      </c>
      <c r="D70" s="325"/>
    </row>
    <row r="71" s="79" customFormat="1" ht="18" customHeight="1" spans="1:4">
      <c r="A71" s="76">
        <v>1100302</v>
      </c>
      <c r="B71" s="94" t="s">
        <v>145</v>
      </c>
      <c r="C71" s="87"/>
      <c r="D71" s="325"/>
    </row>
    <row r="72" s="79" customFormat="1" ht="18" customHeight="1" spans="1:4">
      <c r="A72" s="76">
        <v>1100303</v>
      </c>
      <c r="B72" s="94" t="s">
        <v>146</v>
      </c>
      <c r="C72" s="87"/>
      <c r="D72" s="325"/>
    </row>
    <row r="73" s="79" customFormat="1" ht="18" customHeight="1" spans="1:4">
      <c r="A73" s="76">
        <v>1100304</v>
      </c>
      <c r="B73" s="94" t="s">
        <v>147</v>
      </c>
      <c r="C73" s="87"/>
      <c r="D73" s="325"/>
    </row>
    <row r="74" s="79" customFormat="1" ht="18" customHeight="1" spans="1:4">
      <c r="A74" s="76">
        <v>1100305</v>
      </c>
      <c r="B74" s="94" t="s">
        <v>148</v>
      </c>
      <c r="C74" s="87"/>
      <c r="D74" s="325"/>
    </row>
    <row r="75" s="79" customFormat="1" ht="18" customHeight="1" spans="1:4">
      <c r="A75" s="76">
        <v>1100306</v>
      </c>
      <c r="B75" s="94" t="s">
        <v>149</v>
      </c>
      <c r="C75" s="87">
        <v>751</v>
      </c>
      <c r="D75" s="325"/>
    </row>
    <row r="76" s="79" customFormat="1" ht="18" customHeight="1" spans="1:4">
      <c r="A76" s="76">
        <v>1100307</v>
      </c>
      <c r="B76" s="94" t="s">
        <v>150</v>
      </c>
      <c r="C76" s="87">
        <v>3155</v>
      </c>
      <c r="D76" s="337" t="s">
        <v>1004</v>
      </c>
    </row>
    <row r="77" s="79" customFormat="1" ht="18" customHeight="1" spans="1:4">
      <c r="A77" s="76">
        <v>1100308</v>
      </c>
      <c r="B77" s="94" t="s">
        <v>151</v>
      </c>
      <c r="C77" s="87">
        <v>110</v>
      </c>
      <c r="D77" s="325"/>
    </row>
    <row r="78" s="79" customFormat="1" ht="18" customHeight="1" spans="1:4">
      <c r="A78" s="76">
        <v>1100310</v>
      </c>
      <c r="B78" s="94" t="s">
        <v>152</v>
      </c>
      <c r="C78" s="87">
        <v>2064</v>
      </c>
      <c r="D78" s="337" t="s">
        <v>1004</v>
      </c>
    </row>
    <row r="79" s="79" customFormat="1" ht="18" customHeight="1" spans="1:4">
      <c r="A79" s="76">
        <v>1100311</v>
      </c>
      <c r="B79" s="94" t="s">
        <v>153</v>
      </c>
      <c r="C79" s="87">
        <v>4120</v>
      </c>
      <c r="D79" s="337" t="s">
        <v>1004</v>
      </c>
    </row>
    <row r="80" s="79" customFormat="1" ht="18" customHeight="1" spans="1:4">
      <c r="A80" s="76">
        <v>1100312</v>
      </c>
      <c r="B80" s="94" t="s">
        <v>154</v>
      </c>
      <c r="C80" s="87">
        <v>320</v>
      </c>
      <c r="D80" s="325"/>
    </row>
    <row r="81" s="79" customFormat="1" ht="18" customHeight="1" spans="1:4">
      <c r="A81" s="76">
        <v>1100313</v>
      </c>
      <c r="B81" s="94" t="s">
        <v>155</v>
      </c>
      <c r="C81" s="87">
        <v>2208</v>
      </c>
      <c r="D81" s="337" t="s">
        <v>1004</v>
      </c>
    </row>
    <row r="82" s="79" customFormat="1" ht="18" customHeight="1" spans="1:4">
      <c r="A82" s="76">
        <v>1100314</v>
      </c>
      <c r="B82" s="94" t="s">
        <v>156</v>
      </c>
      <c r="C82" s="87"/>
      <c r="D82" s="325"/>
    </row>
    <row r="83" s="79" customFormat="1" ht="18" customHeight="1" spans="1:4">
      <c r="A83" s="76">
        <v>1100315</v>
      </c>
      <c r="B83" s="94" t="s">
        <v>157</v>
      </c>
      <c r="C83" s="87">
        <v>4284</v>
      </c>
      <c r="D83" s="337" t="s">
        <v>1004</v>
      </c>
    </row>
    <row r="84" s="79" customFormat="1" ht="18" customHeight="1" spans="1:4">
      <c r="A84" s="76">
        <v>1100316</v>
      </c>
      <c r="B84" s="94" t="s">
        <v>158</v>
      </c>
      <c r="C84" s="87">
        <v>1019</v>
      </c>
      <c r="D84" s="325"/>
    </row>
    <row r="85" s="79" customFormat="1" ht="18" customHeight="1" spans="1:4">
      <c r="A85" s="76">
        <v>1100317</v>
      </c>
      <c r="B85" s="94" t="s">
        <v>159</v>
      </c>
      <c r="C85" s="87"/>
      <c r="D85" s="325"/>
    </row>
    <row r="86" s="79" customFormat="1" ht="18" customHeight="1" spans="1:4">
      <c r="A86" s="76">
        <v>1100320</v>
      </c>
      <c r="B86" s="94" t="s">
        <v>160</v>
      </c>
      <c r="C86" s="87"/>
      <c r="D86" s="325"/>
    </row>
    <row r="87" s="79" customFormat="1" ht="18" customHeight="1" spans="1:4">
      <c r="A87" s="76">
        <v>1100321</v>
      </c>
      <c r="B87" s="94" t="s">
        <v>161</v>
      </c>
      <c r="C87" s="87"/>
      <c r="D87" s="325"/>
    </row>
    <row r="88" s="79" customFormat="1" ht="18" customHeight="1" spans="1:4">
      <c r="A88" s="76">
        <v>1100322</v>
      </c>
      <c r="B88" s="94" t="s">
        <v>162</v>
      </c>
      <c r="C88" s="87"/>
      <c r="D88" s="325"/>
    </row>
    <row r="89" s="79" customFormat="1" ht="18" customHeight="1" spans="1:4">
      <c r="A89" s="76">
        <v>1100324</v>
      </c>
      <c r="B89" s="338" t="s">
        <v>1006</v>
      </c>
      <c r="C89" s="87">
        <v>867</v>
      </c>
      <c r="D89" s="325"/>
    </row>
    <row r="90" s="79" customFormat="1" ht="18" customHeight="1" spans="1:4">
      <c r="A90" s="76">
        <v>1100399</v>
      </c>
      <c r="B90" s="94" t="s">
        <v>164</v>
      </c>
      <c r="C90" s="87">
        <v>200</v>
      </c>
      <c r="D90" s="325"/>
    </row>
    <row r="91" s="79" customFormat="1" ht="18" customHeight="1" spans="1:4">
      <c r="A91" s="76">
        <v>11006</v>
      </c>
      <c r="B91" s="94" t="s">
        <v>165</v>
      </c>
      <c r="C91" s="87">
        <f>XFD92+XFD93</f>
        <v>0</v>
      </c>
      <c r="D91" s="325"/>
    </row>
    <row r="92" s="79" customFormat="1" ht="18" customHeight="1" spans="1:4">
      <c r="A92" s="76">
        <v>1100601</v>
      </c>
      <c r="B92" s="94" t="s">
        <v>166</v>
      </c>
      <c r="C92" s="87"/>
      <c r="D92" s="325"/>
    </row>
    <row r="93" s="79" customFormat="1" ht="18" customHeight="1" spans="1:4">
      <c r="A93" s="76">
        <v>1100602</v>
      </c>
      <c r="B93" s="94" t="s">
        <v>167</v>
      </c>
      <c r="C93" s="87">
        <v>7100</v>
      </c>
      <c r="D93" s="325"/>
    </row>
    <row r="94" s="79" customFormat="1" ht="18" customHeight="1" spans="1:4">
      <c r="A94" s="76">
        <v>11008</v>
      </c>
      <c r="B94" s="94" t="s">
        <v>168</v>
      </c>
      <c r="C94" s="87">
        <f>SUM(XFD95)</f>
        <v>0</v>
      </c>
      <c r="D94" s="325"/>
    </row>
    <row r="95" s="79" customFormat="1" ht="18" customHeight="1" spans="1:4">
      <c r="A95" s="76"/>
      <c r="B95" s="94" t="s">
        <v>169</v>
      </c>
      <c r="C95" s="87">
        <v>13096</v>
      </c>
      <c r="D95" s="325"/>
    </row>
    <row r="96" s="79" customFormat="1" ht="18" customHeight="1" spans="1:4">
      <c r="A96" s="76">
        <v>11009</v>
      </c>
      <c r="B96" s="94" t="s">
        <v>170</v>
      </c>
      <c r="C96" s="87">
        <f>XFD97</f>
        <v>0</v>
      </c>
      <c r="D96" s="325"/>
    </row>
    <row r="97" s="79" customFormat="1" ht="18" customHeight="1" spans="1:4">
      <c r="A97" s="76">
        <v>1100901</v>
      </c>
      <c r="B97" s="94" t="s">
        <v>1007</v>
      </c>
      <c r="C97" s="87">
        <f>SUM(XFD98:XFD101)</f>
        <v>0</v>
      </c>
      <c r="D97" s="325"/>
    </row>
    <row r="98" s="79" customFormat="1" ht="18" customHeight="1" spans="1:4">
      <c r="A98" s="76">
        <v>110090102</v>
      </c>
      <c r="B98" s="94" t="s">
        <v>1008</v>
      </c>
      <c r="C98" s="87">
        <v>15047</v>
      </c>
      <c r="D98" s="325"/>
    </row>
    <row r="99" s="79" customFormat="1" ht="18" customHeight="1" spans="1:4">
      <c r="A99" s="76">
        <v>110090103</v>
      </c>
      <c r="B99" s="94" t="s">
        <v>1009</v>
      </c>
      <c r="C99" s="87">
        <v>1953</v>
      </c>
      <c r="D99" s="325"/>
    </row>
    <row r="100" s="79" customFormat="1" ht="18" customHeight="1" spans="1:4">
      <c r="A100" s="76">
        <v>110090104</v>
      </c>
      <c r="B100" s="94" t="s">
        <v>1010</v>
      </c>
      <c r="C100" s="87"/>
      <c r="D100" s="325"/>
    </row>
    <row r="101" s="79" customFormat="1" ht="18" customHeight="1" spans="1:4">
      <c r="A101" s="76">
        <v>110090199</v>
      </c>
      <c r="B101" s="94" t="s">
        <v>1011</v>
      </c>
      <c r="C101" s="87">
        <v>10661</v>
      </c>
      <c r="D101" s="325"/>
    </row>
    <row r="102" s="79" customFormat="1" ht="18" customHeight="1" spans="1:4">
      <c r="A102" s="76">
        <v>11011</v>
      </c>
      <c r="B102" s="94" t="s">
        <v>1012</v>
      </c>
      <c r="C102" s="98">
        <f>XFD103</f>
        <v>0</v>
      </c>
      <c r="D102" s="325"/>
    </row>
    <row r="103" s="79" customFormat="1" ht="18" customHeight="1" spans="1:4">
      <c r="A103" s="76">
        <v>1101101</v>
      </c>
      <c r="B103" s="94" t="s">
        <v>177</v>
      </c>
      <c r="C103" s="87">
        <f>XFD104+XFD107</f>
        <v>0</v>
      </c>
      <c r="D103" s="325"/>
    </row>
    <row r="104" s="79" customFormat="1" ht="18" customHeight="1" spans="1:4">
      <c r="A104" s="76">
        <v>110110101</v>
      </c>
      <c r="B104" s="76" t="s">
        <v>178</v>
      </c>
      <c r="C104" s="87">
        <f>SUM(XFD105:XFD106)</f>
        <v>0</v>
      </c>
      <c r="D104" s="325"/>
    </row>
    <row r="105" s="79" customFormat="1" ht="18" customHeight="1" spans="1:4">
      <c r="A105" s="76"/>
      <c r="B105" s="76" t="s">
        <v>1013</v>
      </c>
      <c r="C105" s="87"/>
      <c r="D105" s="325"/>
    </row>
    <row r="106" s="79" customFormat="1" ht="18" customHeight="1" spans="1:4">
      <c r="A106" s="76"/>
      <c r="B106" s="76" t="s">
        <v>1014</v>
      </c>
      <c r="C106" s="87">
        <v>7260</v>
      </c>
      <c r="D106" s="325"/>
    </row>
    <row r="107" s="79" customFormat="1" ht="18" customHeight="1" spans="1:4">
      <c r="A107" s="76">
        <v>110110103</v>
      </c>
      <c r="B107" s="76" t="s">
        <v>181</v>
      </c>
      <c r="C107" s="87"/>
      <c r="D107" s="325"/>
    </row>
    <row r="108" s="79" customFormat="1" ht="18" customHeight="1" spans="1:4">
      <c r="A108" s="76">
        <v>11015</v>
      </c>
      <c r="B108" s="339" t="s">
        <v>182</v>
      </c>
      <c r="C108" s="87">
        <v>10000</v>
      </c>
      <c r="D108" s="325"/>
    </row>
    <row r="109" s="79" customFormat="1" ht="18" customHeight="1" spans="1:4">
      <c r="A109" s="76"/>
      <c r="B109" s="76"/>
      <c r="C109" s="87"/>
      <c r="D109" s="325"/>
    </row>
    <row r="110" s="79" customFormat="1" ht="18" customHeight="1" spans="1:4">
      <c r="A110" s="76"/>
      <c r="B110" s="340" t="s">
        <v>40</v>
      </c>
      <c r="C110" s="98">
        <f>XFD5+XFD31</f>
        <v>0</v>
      </c>
      <c r="D110" s="325"/>
    </row>
    <row r="111" s="279" customFormat="1" ht="12.75" spans="3:3">
      <c r="C111" s="292"/>
    </row>
    <row r="112" s="279" customFormat="1" ht="12.75" spans="3:3">
      <c r="C112" s="292"/>
    </row>
    <row r="113" s="279" customFormat="1" ht="12.75" spans="3:3">
      <c r="C113" s="292"/>
    </row>
    <row r="114" s="279" customFormat="1" ht="12.75" spans="3:3">
      <c r="C114" s="292"/>
    </row>
    <row r="115" s="279" customFormat="1" ht="12.75" spans="3:3">
      <c r="C115" s="292"/>
    </row>
    <row r="116" s="279" customFormat="1" ht="12.75" spans="3:3">
      <c r="C116" s="292"/>
    </row>
    <row r="117" s="279" customFormat="1" ht="12.75" spans="3:3">
      <c r="C117" s="292"/>
    </row>
    <row r="118" s="279" customFormat="1" ht="12.75" spans="3:3">
      <c r="C118" s="292"/>
    </row>
    <row r="119" s="279" customFormat="1" ht="12.75" spans="3:3">
      <c r="C119" s="292"/>
    </row>
    <row r="120" s="279" customFormat="1" ht="12.75" spans="3:3">
      <c r="C120" s="292"/>
    </row>
    <row r="121" s="279" customFormat="1" ht="12.75" spans="3:3">
      <c r="C121" s="292"/>
    </row>
    <row r="122" s="279" customFormat="1" ht="12.75" spans="3:3">
      <c r="C122" s="292"/>
    </row>
    <row r="123" s="279" customFormat="1" ht="12.75" spans="3:3">
      <c r="C123" s="292"/>
    </row>
    <row r="124" s="279" customFormat="1" ht="12.75" spans="3:3">
      <c r="C124" s="292"/>
    </row>
    <row r="125" s="279" customFormat="1" ht="12.75" spans="3:3">
      <c r="C125" s="292"/>
    </row>
    <row r="126" s="279" customFormat="1" ht="12.75" spans="3:3">
      <c r="C126" s="292"/>
    </row>
    <row r="127" s="279" customFormat="1" ht="12.75" spans="3:3">
      <c r="C127" s="292"/>
    </row>
    <row r="128" s="279" customFormat="1" ht="12.75" spans="3:3">
      <c r="C128" s="292"/>
    </row>
  </sheetData>
  <mergeCells count="2">
    <mergeCell ref="A2:D2"/>
    <mergeCell ref="C3:D3"/>
  </mergeCells>
  <pageMargins left="0.786806" right="0.786806" top="0.786806" bottom="0.747917" header="0.314583" footer="0.511806"/>
  <pageSetup paperSize="9" scale="90" firstPageNumber="47" orientation="portrait" useFirstPageNumber="1" horizontalDpi="600" verticalDpi="600"/>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7"/>
  <sheetViews>
    <sheetView workbookViewId="0">
      <selection activeCell="K16" sqref="K16"/>
    </sheetView>
  </sheetViews>
  <sheetFormatPr defaultColWidth="9" defaultRowHeight="15" customHeight="1" outlineLevelCol="4"/>
  <cols>
    <col min="1" max="1" width="11" style="279" customWidth="1"/>
    <col min="2" max="2" width="55.6666666666667" style="79" customWidth="1"/>
    <col min="3" max="3" width="13.1083333333333" style="309" customWidth="1"/>
    <col min="4" max="4" width="10.1083333333333" style="79" hidden="1" customWidth="1"/>
    <col min="5" max="5" width="9" style="79" hidden="1" customWidth="1"/>
    <col min="6" max="257" width="9" style="79" customWidth="1"/>
  </cols>
  <sheetData>
    <row r="1" ht="18" customHeight="1" spans="1:2">
      <c r="A1" s="92" t="s">
        <v>1015</v>
      </c>
      <c r="B1" s="310"/>
    </row>
    <row r="2" ht="26.25" spans="1:4">
      <c r="A2" s="82" t="s">
        <v>1016</v>
      </c>
      <c r="B2" s="82"/>
      <c r="C2" s="82"/>
      <c r="D2" s="82"/>
    </row>
    <row r="3" ht="20.1" customHeight="1" spans="3:4">
      <c r="C3" s="311" t="s">
        <v>968</v>
      </c>
      <c r="D3" s="311"/>
    </row>
    <row r="4" s="279" customFormat="1" ht="12" customHeight="1" spans="1:5">
      <c r="A4" s="312" t="s">
        <v>1017</v>
      </c>
      <c r="B4" s="312" t="s">
        <v>1018</v>
      </c>
      <c r="C4" s="313" t="s">
        <v>1019</v>
      </c>
      <c r="D4" s="314"/>
      <c r="E4" s="314"/>
    </row>
    <row r="5" customHeight="1" spans="1:5">
      <c r="A5" s="312"/>
      <c r="B5" s="312"/>
      <c r="C5" s="315"/>
      <c r="D5" s="316" t="s">
        <v>1020</v>
      </c>
      <c r="E5" s="316" t="s">
        <v>1021</v>
      </c>
    </row>
    <row r="6" ht="16.05" customHeight="1" spans="1:5">
      <c r="A6" s="317"/>
      <c r="B6" s="270" t="s">
        <v>1022</v>
      </c>
      <c r="C6" s="304">
        <f>XFD7+XFD121+XFD144+XFD163+XFD174+XFD203+XFD276+XFD323+XFD340+XFD362+XFD405+XFD425+XFD440+XFD448+XFD451+XFD465+XFD476+XFD485+XFD502+XFD505+XFD511+XFD514</f>
        <v>0</v>
      </c>
      <c r="D6" s="318" t="e">
        <f>XFD7+XFD121+XFD144+XFD163+XFD174+XFD203+#REF!+XFD276+XFD323+XFD340+XFD362+XFD405+XFD425+XFD440+XFD448+XFD451+XFD465+XFD476+XFD485+XFD502+XFD505+XFD518+XFD533+XFD511+XFD514</f>
        <v>#REF!</v>
      </c>
      <c r="E6" s="319" t="e">
        <f>XFD7+XFD121+XFD144+XFD163+XFD174+XFD203+#REF!+XFD276+XFD323+XFD340+XFD362+XFD405+XFD425+XFD440+XFD448+XFD451+XFD465+XFD476+XFD485+XFD502+XFD505+XFD518+XFD533+XFD511+XFD514</f>
        <v>#REF!</v>
      </c>
    </row>
    <row r="7" ht="16.05" customHeight="1" spans="1:5">
      <c r="A7" s="317">
        <v>201</v>
      </c>
      <c r="B7" s="270" t="s">
        <v>187</v>
      </c>
      <c r="C7" s="304">
        <f>XFD8+XFD14+XFD20+XFD29+XFD36+XFD42+XFD50+XFD52+XFD57+XFD64+XFD67+XFD69+XFD71+XFD74+XFD79+XFD85+XFD90+XFD94+XFD99+XFD102+XFD105+XFD107+XFD111+XFD119</f>
        <v>0</v>
      </c>
      <c r="D7" s="318">
        <f>XFD8+XFD14+XFD20+XFD29+XFD36+XFD42+XFD50+XFD52+XFD57+XFD64+XFD67+XFD69+XFD71+XFD74+XFD79+XFD85+XFD90+XFD94+XFD99+XFD102+XFD105+XFD107+XFD111+XFD119</f>
        <v>0</v>
      </c>
      <c r="E7" s="319">
        <f>XFD8+XFD14+XFD20+XFD29+XFD36+XFD42+XFD50+XFD52+XFD57+XFD64+XFD67+XFD69+XFD71+XFD74+XFD79+XFD85+XFD90+XFD94+XFD99+XFD102+XFD105+XFD107+XFD111+XFD119</f>
        <v>0</v>
      </c>
    </row>
    <row r="8" ht="16.05" customHeight="1" spans="1:5">
      <c r="A8" s="317">
        <v>20101</v>
      </c>
      <c r="B8" s="269" t="s">
        <v>1023</v>
      </c>
      <c r="C8" s="304">
        <f>SUM(XFD9:XFD13)</f>
        <v>0</v>
      </c>
      <c r="D8" s="318">
        <f>SUM(XFD9:XFD13)</f>
        <v>0</v>
      </c>
      <c r="E8" s="319">
        <f>SUM(XFD9:XFD13)</f>
        <v>0</v>
      </c>
    </row>
    <row r="9" ht="16.05" customHeight="1" spans="1:5">
      <c r="A9" s="317">
        <v>2010101</v>
      </c>
      <c r="B9" s="269" t="s">
        <v>1024</v>
      </c>
      <c r="C9" s="304">
        <v>1074.13</v>
      </c>
      <c r="D9" s="318">
        <v>1074.13</v>
      </c>
      <c r="E9" s="319">
        <v>0</v>
      </c>
    </row>
    <row r="10" ht="16.05" customHeight="1" spans="1:5">
      <c r="A10" s="317">
        <v>2010102</v>
      </c>
      <c r="B10" s="269" t="s">
        <v>1025</v>
      </c>
      <c r="C10" s="304">
        <v>50</v>
      </c>
      <c r="D10" s="318">
        <v>50</v>
      </c>
      <c r="E10" s="319">
        <v>0</v>
      </c>
    </row>
    <row r="11" ht="16.05" customHeight="1" spans="1:5">
      <c r="A11" s="317">
        <v>2010105</v>
      </c>
      <c r="B11" s="269" t="s">
        <v>1026</v>
      </c>
      <c r="C11" s="304">
        <v>15</v>
      </c>
      <c r="D11" s="318">
        <v>15</v>
      </c>
      <c r="E11" s="319">
        <v>0</v>
      </c>
    </row>
    <row r="12" ht="16.05" customHeight="1" spans="1:5">
      <c r="A12" s="317">
        <v>2010106</v>
      </c>
      <c r="B12" s="269" t="s">
        <v>1027</v>
      </c>
      <c r="C12" s="304">
        <v>90</v>
      </c>
      <c r="D12" s="318">
        <v>90</v>
      </c>
      <c r="E12" s="319">
        <v>0</v>
      </c>
    </row>
    <row r="13" ht="16.05" customHeight="1" spans="1:5">
      <c r="A13" s="317">
        <v>2010108</v>
      </c>
      <c r="B13" s="269" t="s">
        <v>1028</v>
      </c>
      <c r="C13" s="304">
        <v>82.5</v>
      </c>
      <c r="D13" s="318">
        <v>82.5</v>
      </c>
      <c r="E13" s="319">
        <v>0</v>
      </c>
    </row>
    <row r="14" ht="16.05" customHeight="1" spans="1:5">
      <c r="A14" s="317">
        <v>20102</v>
      </c>
      <c r="B14" s="269" t="s">
        <v>1029</v>
      </c>
      <c r="C14" s="304">
        <f>SUM(XFD15:XFD19)</f>
        <v>0</v>
      </c>
      <c r="D14" s="318">
        <f>SUM(XFD15:XFD19)</f>
        <v>0</v>
      </c>
      <c r="E14" s="319">
        <f>SUM(XFD15:XFD19)</f>
        <v>0</v>
      </c>
    </row>
    <row r="15" ht="16.05" customHeight="1" spans="1:5">
      <c r="A15" s="317">
        <v>2010201</v>
      </c>
      <c r="B15" s="269" t="s">
        <v>1030</v>
      </c>
      <c r="C15" s="304">
        <v>1037.98</v>
      </c>
      <c r="D15" s="318">
        <v>1037.98</v>
      </c>
      <c r="E15" s="319">
        <v>0</v>
      </c>
    </row>
    <row r="16" ht="16.05" customHeight="1" spans="1:5">
      <c r="A16" s="317">
        <v>2010202</v>
      </c>
      <c r="B16" s="269" t="s">
        <v>1031</v>
      </c>
      <c r="C16" s="304">
        <v>98</v>
      </c>
      <c r="D16" s="318">
        <v>82</v>
      </c>
      <c r="E16" s="319">
        <v>16</v>
      </c>
    </row>
    <row r="17" ht="16.05" customHeight="1" spans="1:5">
      <c r="A17" s="317">
        <v>2010205</v>
      </c>
      <c r="B17" s="269" t="s">
        <v>1032</v>
      </c>
      <c r="C17" s="304">
        <v>51</v>
      </c>
      <c r="D17" s="318">
        <v>51</v>
      </c>
      <c r="E17" s="319">
        <v>0</v>
      </c>
    </row>
    <row r="18" ht="16.05" customHeight="1" spans="1:5">
      <c r="A18" s="317">
        <v>2010206</v>
      </c>
      <c r="B18" s="269" t="s">
        <v>1033</v>
      </c>
      <c r="C18" s="304">
        <v>63</v>
      </c>
      <c r="D18" s="318">
        <v>63</v>
      </c>
      <c r="E18" s="319">
        <v>0</v>
      </c>
    </row>
    <row r="19" ht="16.05" customHeight="1" spans="1:5">
      <c r="A19" s="317">
        <v>2010299</v>
      </c>
      <c r="B19" s="269" t="s">
        <v>1034</v>
      </c>
      <c r="C19" s="304">
        <v>40</v>
      </c>
      <c r="D19" s="318">
        <v>40</v>
      </c>
      <c r="E19" s="319">
        <v>0</v>
      </c>
    </row>
    <row r="20" ht="16.05" customHeight="1" spans="1:5">
      <c r="A20" s="317">
        <v>20103</v>
      </c>
      <c r="B20" s="269" t="s">
        <v>1035</v>
      </c>
      <c r="C20" s="304">
        <f>SUM(XFD21:XFD28)</f>
        <v>0</v>
      </c>
      <c r="D20" s="318">
        <f>SUM(XFD21:XFD28)</f>
        <v>0</v>
      </c>
      <c r="E20" s="319">
        <f>SUM(XFD21:XFD28)</f>
        <v>0</v>
      </c>
    </row>
    <row r="21" ht="16.05" customHeight="1" spans="1:5">
      <c r="A21" s="317">
        <v>2010301</v>
      </c>
      <c r="B21" s="269" t="s">
        <v>1036</v>
      </c>
      <c r="C21" s="304">
        <v>2060.01</v>
      </c>
      <c r="D21" s="318">
        <v>2060.01</v>
      </c>
      <c r="E21" s="319">
        <v>0</v>
      </c>
    </row>
    <row r="22" ht="16.05" customHeight="1" spans="1:5">
      <c r="A22" s="317">
        <v>2010302</v>
      </c>
      <c r="B22" s="269" t="s">
        <v>1037</v>
      </c>
      <c r="C22" s="304">
        <v>161.49</v>
      </c>
      <c r="D22" s="318">
        <v>161.49</v>
      </c>
      <c r="E22" s="319">
        <v>0</v>
      </c>
    </row>
    <row r="23" ht="16.05" customHeight="1" spans="1:5">
      <c r="A23" s="317">
        <v>2010303</v>
      </c>
      <c r="B23" s="269" t="s">
        <v>1038</v>
      </c>
      <c r="C23" s="304">
        <v>3.65</v>
      </c>
      <c r="D23" s="318">
        <v>3.65</v>
      </c>
      <c r="E23" s="319">
        <v>0</v>
      </c>
    </row>
    <row r="24" ht="16.05" customHeight="1" spans="1:5">
      <c r="A24" s="317">
        <v>2010305</v>
      </c>
      <c r="B24" s="269" t="s">
        <v>1039</v>
      </c>
      <c r="C24" s="304">
        <v>1728</v>
      </c>
      <c r="D24" s="318">
        <v>1728</v>
      </c>
      <c r="E24" s="319">
        <v>0</v>
      </c>
    </row>
    <row r="25" ht="16.05" customHeight="1" spans="1:5">
      <c r="A25" s="317">
        <v>2010306</v>
      </c>
      <c r="B25" s="269" t="s">
        <v>1040</v>
      </c>
      <c r="C25" s="304">
        <v>589.5</v>
      </c>
      <c r="D25" s="318">
        <v>589.5</v>
      </c>
      <c r="E25" s="319">
        <v>0</v>
      </c>
    </row>
    <row r="26" ht="16.05" customHeight="1" spans="1:5">
      <c r="A26" s="317">
        <v>2010308</v>
      </c>
      <c r="B26" s="269" t="s">
        <v>1041</v>
      </c>
      <c r="C26" s="304">
        <v>397.94</v>
      </c>
      <c r="D26" s="318">
        <v>397.94</v>
      </c>
      <c r="E26" s="319">
        <v>0</v>
      </c>
    </row>
    <row r="27" ht="16.05" customHeight="1" spans="1:5">
      <c r="A27" s="317">
        <v>2010350</v>
      </c>
      <c r="B27" s="269" t="s">
        <v>1042</v>
      </c>
      <c r="C27" s="304">
        <v>661.19</v>
      </c>
      <c r="D27" s="318">
        <v>661.19</v>
      </c>
      <c r="E27" s="319">
        <v>0</v>
      </c>
    </row>
    <row r="28" ht="16.05" customHeight="1" spans="1:5">
      <c r="A28" s="317">
        <v>2010399</v>
      </c>
      <c r="B28" s="269" t="s">
        <v>1043</v>
      </c>
      <c r="C28" s="304">
        <v>687.78</v>
      </c>
      <c r="D28" s="318">
        <v>487.78</v>
      </c>
      <c r="E28" s="319">
        <v>200</v>
      </c>
    </row>
    <row r="29" ht="16.05" customHeight="1" spans="1:5">
      <c r="A29" s="317">
        <v>20104</v>
      </c>
      <c r="B29" s="269" t="s">
        <v>1044</v>
      </c>
      <c r="C29" s="304">
        <f>SUM(XFD30:XFD35)</f>
        <v>0</v>
      </c>
      <c r="D29" s="318">
        <f>SUM(XFD30:XFD35)</f>
        <v>0</v>
      </c>
      <c r="E29" s="319">
        <f>SUM(XFD30:XFD35)</f>
        <v>0</v>
      </c>
    </row>
    <row r="30" ht="16.05" customHeight="1" spans="1:5">
      <c r="A30" s="317">
        <v>2010401</v>
      </c>
      <c r="B30" s="269" t="s">
        <v>1045</v>
      </c>
      <c r="C30" s="304">
        <v>964.89</v>
      </c>
      <c r="D30" s="318">
        <v>964.89</v>
      </c>
      <c r="E30" s="319">
        <v>0</v>
      </c>
    </row>
    <row r="31" ht="16.05" customHeight="1" spans="1:5">
      <c r="A31" s="317">
        <v>2010402</v>
      </c>
      <c r="B31" s="269" t="s">
        <v>1046</v>
      </c>
      <c r="C31" s="304">
        <v>198.48</v>
      </c>
      <c r="D31" s="318">
        <v>198.48</v>
      </c>
      <c r="E31" s="319">
        <v>0</v>
      </c>
    </row>
    <row r="32" ht="16.05" customHeight="1" spans="1:5">
      <c r="A32" s="317">
        <v>2010404</v>
      </c>
      <c r="B32" s="269" t="s">
        <v>1047</v>
      </c>
      <c r="C32" s="304">
        <v>0</v>
      </c>
      <c r="D32" s="318">
        <v>0</v>
      </c>
      <c r="E32" s="319">
        <v>0</v>
      </c>
    </row>
    <row r="33" ht="16.05" customHeight="1" spans="1:5">
      <c r="A33" s="317">
        <v>2010408</v>
      </c>
      <c r="B33" s="269" t="s">
        <v>1048</v>
      </c>
      <c r="C33" s="304">
        <v>13</v>
      </c>
      <c r="D33" s="318">
        <v>13</v>
      </c>
      <c r="E33" s="319">
        <v>0</v>
      </c>
    </row>
    <row r="34" ht="16.05" customHeight="1" spans="1:5">
      <c r="A34" s="317">
        <v>2010450</v>
      </c>
      <c r="B34" s="269" t="s">
        <v>1049</v>
      </c>
      <c r="C34" s="304">
        <v>18.28</v>
      </c>
      <c r="D34" s="318">
        <v>18.28</v>
      </c>
      <c r="E34" s="319">
        <v>0</v>
      </c>
    </row>
    <row r="35" ht="16.05" customHeight="1" spans="1:5">
      <c r="A35" s="317">
        <v>2010499</v>
      </c>
      <c r="B35" s="269" t="s">
        <v>1050</v>
      </c>
      <c r="C35" s="304">
        <v>0</v>
      </c>
      <c r="D35" s="318">
        <v>0</v>
      </c>
      <c r="E35" s="319">
        <v>0</v>
      </c>
    </row>
    <row r="36" ht="16.05" customHeight="1" spans="1:5">
      <c r="A36" s="317">
        <v>20105</v>
      </c>
      <c r="B36" s="269" t="s">
        <v>1051</v>
      </c>
      <c r="C36" s="304">
        <f>SUM(XFD37:XFD41)</f>
        <v>0</v>
      </c>
      <c r="D36" s="318">
        <f>SUM(XFD37:XFD41)</f>
        <v>0</v>
      </c>
      <c r="E36" s="319">
        <f>SUM(XFD37:XFD41)</f>
        <v>0</v>
      </c>
    </row>
    <row r="37" ht="16.05" customHeight="1" spans="1:5">
      <c r="A37" s="317">
        <v>2010501</v>
      </c>
      <c r="B37" s="269" t="s">
        <v>1052</v>
      </c>
      <c r="C37" s="304">
        <v>500.03</v>
      </c>
      <c r="D37" s="318">
        <v>500.03</v>
      </c>
      <c r="E37" s="319">
        <v>0</v>
      </c>
    </row>
    <row r="38" ht="16.05" customHeight="1" spans="1:5">
      <c r="A38" s="317">
        <v>2010502</v>
      </c>
      <c r="B38" s="269" t="s">
        <v>1053</v>
      </c>
      <c r="C38" s="304">
        <v>0</v>
      </c>
      <c r="D38" s="318">
        <v>0</v>
      </c>
      <c r="E38" s="319">
        <v>0</v>
      </c>
    </row>
    <row r="39" ht="16.05" customHeight="1" spans="1:5">
      <c r="A39" s="317">
        <v>2010505</v>
      </c>
      <c r="B39" s="269" t="s">
        <v>1054</v>
      </c>
      <c r="C39" s="304">
        <v>68</v>
      </c>
      <c r="D39" s="318">
        <v>68</v>
      </c>
      <c r="E39" s="319">
        <v>0</v>
      </c>
    </row>
    <row r="40" ht="16.05" customHeight="1" spans="1:5">
      <c r="A40" s="317">
        <v>2010507</v>
      </c>
      <c r="B40" s="269" t="s">
        <v>1055</v>
      </c>
      <c r="C40" s="304">
        <v>80</v>
      </c>
      <c r="D40" s="318">
        <v>80</v>
      </c>
      <c r="E40" s="319">
        <v>0</v>
      </c>
    </row>
    <row r="41" ht="16.05" customHeight="1" spans="1:5">
      <c r="A41" s="317">
        <v>2010508</v>
      </c>
      <c r="B41" s="269" t="s">
        <v>1056</v>
      </c>
      <c r="C41" s="304">
        <v>51</v>
      </c>
      <c r="D41" s="318">
        <v>51</v>
      </c>
      <c r="E41" s="319">
        <v>0</v>
      </c>
    </row>
    <row r="42" ht="16.05" customHeight="1" spans="1:5">
      <c r="A42" s="317">
        <v>20106</v>
      </c>
      <c r="B42" s="269" t="s">
        <v>1057</v>
      </c>
      <c r="C42" s="304">
        <f>SUM(XFD43:XFD49)</f>
        <v>0</v>
      </c>
      <c r="D42" s="318">
        <f>SUM(XFD43:XFD49)</f>
        <v>0</v>
      </c>
      <c r="E42" s="319">
        <f>SUM(XFD43:XFD49)</f>
        <v>0</v>
      </c>
    </row>
    <row r="43" ht="16.05" customHeight="1" spans="1:5">
      <c r="A43" s="317">
        <v>2010601</v>
      </c>
      <c r="B43" s="269" t="s">
        <v>1058</v>
      </c>
      <c r="C43" s="304">
        <v>1613.1</v>
      </c>
      <c r="D43" s="318">
        <v>1436.87</v>
      </c>
      <c r="E43" s="319">
        <v>176.23</v>
      </c>
    </row>
    <row r="44" ht="16.05" customHeight="1" spans="1:5">
      <c r="A44" s="317">
        <v>2010602</v>
      </c>
      <c r="B44" s="269" t="s">
        <v>1059</v>
      </c>
      <c r="C44" s="304">
        <v>10</v>
      </c>
      <c r="D44" s="318">
        <v>0</v>
      </c>
      <c r="E44" s="319">
        <v>10</v>
      </c>
    </row>
    <row r="45" ht="16.05" customHeight="1" spans="1:5">
      <c r="A45" s="317">
        <v>2010604</v>
      </c>
      <c r="B45" s="269" t="s">
        <v>1060</v>
      </c>
      <c r="C45" s="304">
        <v>356.27</v>
      </c>
      <c r="D45" s="318">
        <v>80</v>
      </c>
      <c r="E45" s="319">
        <v>276.27</v>
      </c>
    </row>
    <row r="46" ht="16.05" customHeight="1" spans="1:5">
      <c r="A46" s="317">
        <v>2010605</v>
      </c>
      <c r="B46" s="269" t="s">
        <v>1061</v>
      </c>
      <c r="C46" s="304">
        <v>63</v>
      </c>
      <c r="D46" s="318">
        <v>63</v>
      </c>
      <c r="E46" s="319">
        <v>0</v>
      </c>
    </row>
    <row r="47" ht="16.05" customHeight="1" spans="1:5">
      <c r="A47" s="317">
        <v>2010607</v>
      </c>
      <c r="B47" s="269" t="s">
        <v>1062</v>
      </c>
      <c r="C47" s="304">
        <v>70</v>
      </c>
      <c r="D47" s="318">
        <v>70</v>
      </c>
      <c r="E47" s="319">
        <v>0</v>
      </c>
    </row>
    <row r="48" ht="16.05" customHeight="1" spans="1:5">
      <c r="A48" s="317">
        <v>2010608</v>
      </c>
      <c r="B48" s="269" t="s">
        <v>1063</v>
      </c>
      <c r="C48" s="304">
        <v>300</v>
      </c>
      <c r="D48" s="318">
        <v>230</v>
      </c>
      <c r="E48" s="319">
        <v>70</v>
      </c>
    </row>
    <row r="49" ht="16.05" customHeight="1" spans="1:5">
      <c r="A49" s="317">
        <v>2010699</v>
      </c>
      <c r="B49" s="269" t="s">
        <v>1064</v>
      </c>
      <c r="C49" s="304">
        <v>67</v>
      </c>
      <c r="D49" s="318">
        <v>67</v>
      </c>
      <c r="E49" s="319">
        <v>0</v>
      </c>
    </row>
    <row r="50" ht="16.05" customHeight="1" spans="1:5">
      <c r="A50" s="317">
        <v>20107</v>
      </c>
      <c r="B50" s="269" t="s">
        <v>1065</v>
      </c>
      <c r="C50" s="304">
        <f>XFD51</f>
        <v>0</v>
      </c>
      <c r="D50" s="318">
        <f>XFD51</f>
        <v>0</v>
      </c>
      <c r="E50" s="319">
        <f>XFD51</f>
        <v>0</v>
      </c>
    </row>
    <row r="51" ht="16.05" customHeight="1" spans="1:5">
      <c r="A51" s="317">
        <v>2010701</v>
      </c>
      <c r="B51" s="269" t="s">
        <v>1066</v>
      </c>
      <c r="C51" s="304">
        <v>4500</v>
      </c>
      <c r="D51" s="318">
        <v>4500</v>
      </c>
      <c r="E51" s="319">
        <v>0</v>
      </c>
    </row>
    <row r="52" ht="16.05" customHeight="1" spans="1:5">
      <c r="A52" s="317">
        <v>20108</v>
      </c>
      <c r="B52" s="269" t="s">
        <v>1067</v>
      </c>
      <c r="C52" s="304">
        <f>SUM(XFD53:XFD56)</f>
        <v>0</v>
      </c>
      <c r="D52" s="318">
        <f>SUM(XFD53:XFD56)</f>
        <v>0</v>
      </c>
      <c r="E52" s="319">
        <f>SUM(XFD53:XFD56)</f>
        <v>0</v>
      </c>
    </row>
    <row r="53" ht="16.05" customHeight="1" spans="1:5">
      <c r="A53" s="317">
        <v>2010801</v>
      </c>
      <c r="B53" s="269" t="s">
        <v>1068</v>
      </c>
      <c r="C53" s="304">
        <v>780.27</v>
      </c>
      <c r="D53" s="318">
        <v>764.27</v>
      </c>
      <c r="E53" s="319">
        <v>16</v>
      </c>
    </row>
    <row r="54" ht="16.05" customHeight="1" spans="1:5">
      <c r="A54" s="317">
        <v>2010804</v>
      </c>
      <c r="B54" s="269" t="s">
        <v>1069</v>
      </c>
      <c r="C54" s="304">
        <v>216</v>
      </c>
      <c r="D54" s="318">
        <v>200</v>
      </c>
      <c r="E54" s="319">
        <v>16</v>
      </c>
    </row>
    <row r="55" ht="16.05" customHeight="1" spans="1:5">
      <c r="A55" s="317">
        <v>2010806</v>
      </c>
      <c r="B55" s="269" t="s">
        <v>1070</v>
      </c>
      <c r="C55" s="304">
        <v>15</v>
      </c>
      <c r="D55" s="318">
        <v>15</v>
      </c>
      <c r="E55" s="319">
        <v>0</v>
      </c>
    </row>
    <row r="56" ht="16.05" customHeight="1" spans="1:5">
      <c r="A56" s="317">
        <v>2010899</v>
      </c>
      <c r="B56" s="269" t="s">
        <v>1071</v>
      </c>
      <c r="C56" s="304">
        <v>0</v>
      </c>
      <c r="D56" s="318">
        <v>0</v>
      </c>
      <c r="E56" s="319">
        <v>0</v>
      </c>
    </row>
    <row r="57" ht="16.05" customHeight="1" spans="1:5">
      <c r="A57" s="317">
        <v>20111</v>
      </c>
      <c r="B57" s="269" t="s">
        <v>1072</v>
      </c>
      <c r="C57" s="304">
        <f>SUM(XFD58:XFD63)</f>
        <v>0</v>
      </c>
      <c r="D57" s="318">
        <f>SUM(XFD58:XFD63)</f>
        <v>0</v>
      </c>
      <c r="E57" s="319">
        <f>SUM(XFD58:XFD63)</f>
        <v>0</v>
      </c>
    </row>
    <row r="58" ht="16.05" customHeight="1" spans="1:5">
      <c r="A58" s="317">
        <v>2011101</v>
      </c>
      <c r="B58" s="269" t="s">
        <v>1073</v>
      </c>
      <c r="C58" s="304">
        <v>2755.74</v>
      </c>
      <c r="D58" s="318">
        <v>2755.74</v>
      </c>
      <c r="E58" s="319">
        <v>0</v>
      </c>
    </row>
    <row r="59" ht="16.05" customHeight="1" spans="1:5">
      <c r="A59" s="317">
        <v>2011102</v>
      </c>
      <c r="B59" s="269" t="s">
        <v>1074</v>
      </c>
      <c r="C59" s="304">
        <v>210</v>
      </c>
      <c r="D59" s="318">
        <v>210</v>
      </c>
      <c r="E59" s="319">
        <v>0</v>
      </c>
    </row>
    <row r="60" ht="16.05" customHeight="1" spans="1:5">
      <c r="A60" s="317">
        <v>2011104</v>
      </c>
      <c r="B60" s="269" t="s">
        <v>1075</v>
      </c>
      <c r="C60" s="304">
        <v>1600</v>
      </c>
      <c r="D60" s="318">
        <v>1600</v>
      </c>
      <c r="E60" s="319">
        <v>0</v>
      </c>
    </row>
    <row r="61" ht="16.05" customHeight="1" spans="1:5">
      <c r="A61" s="317">
        <v>2011105</v>
      </c>
      <c r="B61" s="269" t="s">
        <v>1076</v>
      </c>
      <c r="C61" s="304">
        <v>170</v>
      </c>
      <c r="D61" s="318">
        <v>170</v>
      </c>
      <c r="E61" s="319">
        <v>0</v>
      </c>
    </row>
    <row r="62" ht="16.05" customHeight="1" spans="1:5">
      <c r="A62" s="317">
        <v>2011150</v>
      </c>
      <c r="B62" s="269" t="s">
        <v>1077</v>
      </c>
      <c r="C62" s="304">
        <v>1.92</v>
      </c>
      <c r="D62" s="318">
        <v>1.92</v>
      </c>
      <c r="E62" s="319">
        <v>0</v>
      </c>
    </row>
    <row r="63" ht="16.05" customHeight="1" spans="1:5">
      <c r="A63" s="317">
        <v>2011199</v>
      </c>
      <c r="B63" s="269" t="s">
        <v>1078</v>
      </c>
      <c r="C63" s="304">
        <v>1006</v>
      </c>
      <c r="D63" s="318">
        <v>1006</v>
      </c>
      <c r="E63" s="319">
        <v>0</v>
      </c>
    </row>
    <row r="64" ht="16.05" customHeight="1" spans="1:5">
      <c r="A64" s="317">
        <v>20113</v>
      </c>
      <c r="B64" s="269" t="s">
        <v>1079</v>
      </c>
      <c r="C64" s="304">
        <f>SUM(XFD65:XFD66)</f>
        <v>0</v>
      </c>
      <c r="D64" s="318">
        <f>SUM(XFD65:XFD66)</f>
        <v>0</v>
      </c>
      <c r="E64" s="319">
        <f>SUM(XFD65:XFD66)</f>
        <v>0</v>
      </c>
    </row>
    <row r="65" ht="16.05" customHeight="1" spans="1:5">
      <c r="A65" s="317">
        <v>2011301</v>
      </c>
      <c r="B65" s="269" t="s">
        <v>1080</v>
      </c>
      <c r="C65" s="304">
        <v>184.7</v>
      </c>
      <c r="D65" s="318">
        <v>184.7</v>
      </c>
      <c r="E65" s="319">
        <v>0</v>
      </c>
    </row>
    <row r="66" ht="16.05" customHeight="1" spans="1:5">
      <c r="A66" s="317">
        <v>2011308</v>
      </c>
      <c r="B66" s="269" t="s">
        <v>1081</v>
      </c>
      <c r="C66" s="304">
        <v>500</v>
      </c>
      <c r="D66" s="318">
        <v>500</v>
      </c>
      <c r="E66" s="319">
        <v>0</v>
      </c>
    </row>
    <row r="67" ht="16.05" customHeight="1" spans="1:5">
      <c r="A67" s="317">
        <v>20123</v>
      </c>
      <c r="B67" s="269" t="s">
        <v>1082</v>
      </c>
      <c r="C67" s="304">
        <f>XFD68</f>
        <v>0</v>
      </c>
      <c r="D67" s="318">
        <f>XFD68</f>
        <v>0</v>
      </c>
      <c r="E67" s="319">
        <f>XFD68</f>
        <v>0</v>
      </c>
    </row>
    <row r="68" ht="16.05" customHeight="1" spans="1:5">
      <c r="A68" s="317">
        <v>2012302</v>
      </c>
      <c r="B68" s="269" t="s">
        <v>1083</v>
      </c>
      <c r="C68" s="304">
        <v>83</v>
      </c>
      <c r="D68" s="318">
        <v>52</v>
      </c>
      <c r="E68" s="319">
        <v>31</v>
      </c>
    </row>
    <row r="69" ht="16.05" customHeight="1" spans="1:5">
      <c r="A69" s="317">
        <v>20125</v>
      </c>
      <c r="B69" s="269" t="s">
        <v>1084</v>
      </c>
      <c r="C69" s="304">
        <f>XFD70</f>
        <v>0</v>
      </c>
      <c r="D69" s="318">
        <f>XFD70</f>
        <v>0</v>
      </c>
      <c r="E69" s="319">
        <f>XFD70</f>
        <v>0</v>
      </c>
    </row>
    <row r="70" ht="16.05" customHeight="1" spans="1:5">
      <c r="A70" s="317">
        <v>2012502</v>
      </c>
      <c r="B70" s="269" t="s">
        <v>1085</v>
      </c>
      <c r="C70" s="304">
        <v>35</v>
      </c>
      <c r="D70" s="318">
        <v>31</v>
      </c>
      <c r="E70" s="319">
        <v>4</v>
      </c>
    </row>
    <row r="71" ht="16.05" customHeight="1" spans="1:5">
      <c r="A71" s="317">
        <v>20126</v>
      </c>
      <c r="B71" s="269" t="s">
        <v>1086</v>
      </c>
      <c r="C71" s="304">
        <f>SUM(XFD72:XFD73)</f>
        <v>0</v>
      </c>
      <c r="D71" s="318">
        <f>SUM(XFD72:XFD73)</f>
        <v>0</v>
      </c>
      <c r="E71" s="319">
        <f>SUM(XFD72:XFD73)</f>
        <v>0</v>
      </c>
    </row>
    <row r="72" ht="16.05" customHeight="1" spans="1:5">
      <c r="A72" s="317">
        <v>2012601</v>
      </c>
      <c r="B72" s="269" t="s">
        <v>1087</v>
      </c>
      <c r="C72" s="304">
        <v>270.87</v>
      </c>
      <c r="D72" s="318">
        <v>270.87</v>
      </c>
      <c r="E72" s="319">
        <v>0</v>
      </c>
    </row>
    <row r="73" ht="16.05" customHeight="1" spans="1:5">
      <c r="A73" s="317">
        <v>2012602</v>
      </c>
      <c r="B73" s="269" t="s">
        <v>1088</v>
      </c>
      <c r="C73" s="304">
        <v>69</v>
      </c>
      <c r="D73" s="318">
        <v>69</v>
      </c>
      <c r="E73" s="319">
        <v>0</v>
      </c>
    </row>
    <row r="74" ht="16.05" customHeight="1" spans="1:5">
      <c r="A74" s="317">
        <v>20128</v>
      </c>
      <c r="B74" s="269" t="s">
        <v>1089</v>
      </c>
      <c r="C74" s="304">
        <f>SUM(XFD75:XFD78)</f>
        <v>0</v>
      </c>
      <c r="D74" s="318">
        <f>SUM(XFD75:XFD78)</f>
        <v>0</v>
      </c>
      <c r="E74" s="319">
        <f>SUM(XFD75:XFD78)</f>
        <v>0</v>
      </c>
    </row>
    <row r="75" ht="16.05" customHeight="1" spans="1:5">
      <c r="A75" s="317">
        <v>2012801</v>
      </c>
      <c r="B75" s="269" t="s">
        <v>1090</v>
      </c>
      <c r="C75" s="304">
        <v>179.67</v>
      </c>
      <c r="D75" s="318">
        <v>179.67</v>
      </c>
      <c r="E75" s="319">
        <v>0</v>
      </c>
    </row>
    <row r="76" ht="16.05" customHeight="1" spans="1:5">
      <c r="A76" s="317">
        <v>2012802</v>
      </c>
      <c r="B76" s="269" t="s">
        <v>1091</v>
      </c>
      <c r="C76" s="304">
        <v>35</v>
      </c>
      <c r="D76" s="318">
        <v>35</v>
      </c>
      <c r="E76" s="319">
        <v>0</v>
      </c>
    </row>
    <row r="77" ht="16.05" customHeight="1" spans="1:5">
      <c r="A77" s="317">
        <v>2012804</v>
      </c>
      <c r="B77" s="269" t="s">
        <v>1092</v>
      </c>
      <c r="C77" s="304">
        <v>15</v>
      </c>
      <c r="D77" s="318">
        <v>15</v>
      </c>
      <c r="E77" s="319">
        <v>0</v>
      </c>
    </row>
    <row r="78" ht="16.05" customHeight="1" spans="1:5">
      <c r="A78" s="317">
        <v>2012899</v>
      </c>
      <c r="B78" s="269" t="s">
        <v>1093</v>
      </c>
      <c r="C78" s="304">
        <v>0.29</v>
      </c>
      <c r="D78" s="318">
        <v>0.29</v>
      </c>
      <c r="E78" s="319">
        <v>0</v>
      </c>
    </row>
    <row r="79" ht="16.05" customHeight="1" spans="1:5">
      <c r="A79" s="317">
        <v>20129</v>
      </c>
      <c r="B79" s="269" t="s">
        <v>1094</v>
      </c>
      <c r="C79" s="304">
        <f>SUM(XFD80:XFD84)</f>
        <v>0</v>
      </c>
      <c r="D79" s="318">
        <f>SUM(XFD80:XFD84)</f>
        <v>0</v>
      </c>
      <c r="E79" s="319">
        <f>SUM(XFD80:XFD84)</f>
        <v>0</v>
      </c>
    </row>
    <row r="80" ht="16.05" customHeight="1" spans="1:5">
      <c r="A80" s="317">
        <v>2012901</v>
      </c>
      <c r="B80" s="269" t="s">
        <v>1095</v>
      </c>
      <c r="C80" s="304">
        <v>512.96</v>
      </c>
      <c r="D80" s="318">
        <v>512.96</v>
      </c>
      <c r="E80" s="319">
        <v>0</v>
      </c>
    </row>
    <row r="81" ht="16.05" customHeight="1" spans="1:5">
      <c r="A81" s="317">
        <v>2012902</v>
      </c>
      <c r="B81" s="269" t="s">
        <v>1096</v>
      </c>
      <c r="C81" s="304">
        <v>339</v>
      </c>
      <c r="D81" s="318">
        <v>225</v>
      </c>
      <c r="E81" s="319">
        <v>114</v>
      </c>
    </row>
    <row r="82" ht="16.05" customHeight="1" spans="1:5">
      <c r="A82" s="317">
        <v>2012903</v>
      </c>
      <c r="B82" s="269" t="s">
        <v>1097</v>
      </c>
      <c r="C82" s="304">
        <v>25</v>
      </c>
      <c r="D82" s="318">
        <v>25</v>
      </c>
      <c r="E82" s="319">
        <v>0</v>
      </c>
    </row>
    <row r="83" ht="16.05" customHeight="1" spans="1:5">
      <c r="A83" s="317">
        <v>2012906</v>
      </c>
      <c r="B83" s="269" t="s">
        <v>1098</v>
      </c>
      <c r="C83" s="304">
        <v>114</v>
      </c>
      <c r="D83" s="318">
        <v>0</v>
      </c>
      <c r="E83" s="319">
        <v>114</v>
      </c>
    </row>
    <row r="84" ht="16.05" customHeight="1" spans="1:5">
      <c r="A84" s="317">
        <v>2012999</v>
      </c>
      <c r="B84" s="269" t="s">
        <v>1099</v>
      </c>
      <c r="C84" s="304">
        <v>68</v>
      </c>
      <c r="D84" s="318">
        <v>68</v>
      </c>
      <c r="E84" s="319">
        <v>0</v>
      </c>
    </row>
    <row r="85" ht="16.05" customHeight="1" spans="1:5">
      <c r="A85" s="317">
        <v>20131</v>
      </c>
      <c r="B85" s="269" t="s">
        <v>1100</v>
      </c>
      <c r="C85" s="304">
        <f>SUM(XFD86:XFD89)</f>
        <v>0</v>
      </c>
      <c r="D85" s="318">
        <f>SUM(XFD86:XFD89)</f>
        <v>0</v>
      </c>
      <c r="E85" s="319">
        <f>SUM(XFD86:XFD89)</f>
        <v>0</v>
      </c>
    </row>
    <row r="86" ht="16.05" customHeight="1" spans="1:5">
      <c r="A86" s="317">
        <v>2013101</v>
      </c>
      <c r="B86" s="269" t="s">
        <v>1101</v>
      </c>
      <c r="C86" s="304">
        <v>1596.63</v>
      </c>
      <c r="D86" s="318">
        <v>1596.63</v>
      </c>
      <c r="E86" s="319">
        <v>0</v>
      </c>
    </row>
    <row r="87" ht="16.05" customHeight="1" spans="1:5">
      <c r="A87" s="317">
        <v>2013102</v>
      </c>
      <c r="B87" s="269" t="s">
        <v>1102</v>
      </c>
      <c r="C87" s="304">
        <v>180</v>
      </c>
      <c r="D87" s="318">
        <v>180</v>
      </c>
      <c r="E87" s="319">
        <v>0</v>
      </c>
    </row>
    <row r="88" ht="16.05" customHeight="1" spans="1:5">
      <c r="A88" s="317">
        <v>2013105</v>
      </c>
      <c r="B88" s="269" t="s">
        <v>1103</v>
      </c>
      <c r="C88" s="304">
        <v>515</v>
      </c>
      <c r="D88" s="318">
        <v>443</v>
      </c>
      <c r="E88" s="319">
        <v>72</v>
      </c>
    </row>
    <row r="89" ht="16.05" customHeight="1" spans="1:5">
      <c r="A89" s="317">
        <v>2013199</v>
      </c>
      <c r="B89" s="269" t="s">
        <v>1104</v>
      </c>
      <c r="C89" s="304">
        <v>1298.44</v>
      </c>
      <c r="D89" s="318">
        <v>1123</v>
      </c>
      <c r="E89" s="319">
        <v>175.44</v>
      </c>
    </row>
    <row r="90" ht="16.05" customHeight="1" spans="1:5">
      <c r="A90" s="317">
        <v>20132</v>
      </c>
      <c r="B90" s="269" t="s">
        <v>1105</v>
      </c>
      <c r="C90" s="304">
        <f>SUM(XFD91:XFD93)</f>
        <v>0</v>
      </c>
      <c r="D90" s="318">
        <f>SUM(XFD91:XFD93)</f>
        <v>0</v>
      </c>
      <c r="E90" s="319">
        <f>SUM(XFD91:XFD93)</f>
        <v>0</v>
      </c>
    </row>
    <row r="91" ht="16.05" customHeight="1" spans="1:5">
      <c r="A91" s="317">
        <v>2013201</v>
      </c>
      <c r="B91" s="269" t="s">
        <v>1106</v>
      </c>
      <c r="C91" s="304">
        <v>636.74</v>
      </c>
      <c r="D91" s="318">
        <v>636.74</v>
      </c>
      <c r="E91" s="319">
        <v>0</v>
      </c>
    </row>
    <row r="92" ht="16.05" customHeight="1" spans="1:5">
      <c r="A92" s="317">
        <v>2013202</v>
      </c>
      <c r="B92" s="269" t="s">
        <v>1107</v>
      </c>
      <c r="C92" s="304">
        <v>147</v>
      </c>
      <c r="D92" s="318">
        <v>147</v>
      </c>
      <c r="E92" s="319">
        <v>0</v>
      </c>
    </row>
    <row r="93" ht="16.05" customHeight="1" spans="1:5">
      <c r="A93" s="317">
        <v>2013299</v>
      </c>
      <c r="B93" s="269" t="s">
        <v>1108</v>
      </c>
      <c r="C93" s="304">
        <v>54</v>
      </c>
      <c r="D93" s="318">
        <v>0</v>
      </c>
      <c r="E93" s="319">
        <v>54</v>
      </c>
    </row>
    <row r="94" ht="16.05" customHeight="1" spans="1:5">
      <c r="A94" s="317">
        <v>20133</v>
      </c>
      <c r="B94" s="269" t="s">
        <v>1109</v>
      </c>
      <c r="C94" s="304">
        <f>SUM(XFD95:XFD98)</f>
        <v>0</v>
      </c>
      <c r="D94" s="318">
        <f>SUM(XFD95:XFD98)</f>
        <v>0</v>
      </c>
      <c r="E94" s="319">
        <f>SUM(XFD95:XFD98)</f>
        <v>0</v>
      </c>
    </row>
    <row r="95" ht="16.05" customHeight="1" spans="1:5">
      <c r="A95" s="317">
        <v>2013301</v>
      </c>
      <c r="B95" s="269" t="s">
        <v>1110</v>
      </c>
      <c r="C95" s="304">
        <v>511.53</v>
      </c>
      <c r="D95" s="318">
        <v>511.53</v>
      </c>
      <c r="E95" s="319">
        <v>0</v>
      </c>
    </row>
    <row r="96" ht="16.05" customHeight="1" spans="1:5">
      <c r="A96" s="317">
        <v>2013302</v>
      </c>
      <c r="B96" s="269" t="s">
        <v>1111</v>
      </c>
      <c r="C96" s="304">
        <v>161</v>
      </c>
      <c r="D96" s="318">
        <v>161</v>
      </c>
      <c r="E96" s="319">
        <v>0</v>
      </c>
    </row>
    <row r="97" ht="16.05" customHeight="1" spans="1:5">
      <c r="A97" s="317">
        <v>2013304</v>
      </c>
      <c r="B97" s="269" t="s">
        <v>1112</v>
      </c>
      <c r="C97" s="304">
        <v>50</v>
      </c>
      <c r="D97" s="318">
        <v>50</v>
      </c>
      <c r="E97" s="319">
        <v>0</v>
      </c>
    </row>
    <row r="98" ht="16.05" customHeight="1" spans="1:5">
      <c r="A98" s="317">
        <v>2013399</v>
      </c>
      <c r="B98" s="269" t="s">
        <v>1113</v>
      </c>
      <c r="C98" s="304">
        <v>240</v>
      </c>
      <c r="D98" s="318">
        <v>238</v>
      </c>
      <c r="E98" s="319">
        <v>2</v>
      </c>
    </row>
    <row r="99" ht="16.05" customHeight="1" spans="1:5">
      <c r="A99" s="317">
        <v>20134</v>
      </c>
      <c r="B99" s="269" t="s">
        <v>1114</v>
      </c>
      <c r="C99" s="304">
        <f>SUM(XFD100:XFD101)</f>
        <v>0</v>
      </c>
      <c r="D99" s="318">
        <f>SUM(XFD100:XFD101)</f>
        <v>0</v>
      </c>
      <c r="E99" s="319">
        <f>SUM(XFD100:XFD101)</f>
        <v>0</v>
      </c>
    </row>
    <row r="100" ht="16.05" customHeight="1" spans="1:5">
      <c r="A100" s="317">
        <v>2013401</v>
      </c>
      <c r="B100" s="269" t="s">
        <v>1115</v>
      </c>
      <c r="C100" s="304">
        <v>316.65</v>
      </c>
      <c r="D100" s="318">
        <v>316.65</v>
      </c>
      <c r="E100" s="319">
        <v>0</v>
      </c>
    </row>
    <row r="101" ht="16.05" customHeight="1" spans="1:5">
      <c r="A101" s="317">
        <v>2013402</v>
      </c>
      <c r="B101" s="269" t="s">
        <v>1116</v>
      </c>
      <c r="C101" s="304">
        <v>75</v>
      </c>
      <c r="D101" s="318">
        <v>75</v>
      </c>
      <c r="E101" s="319">
        <v>0</v>
      </c>
    </row>
    <row r="102" ht="16.05" customHeight="1" spans="1:5">
      <c r="A102" s="317">
        <v>20135</v>
      </c>
      <c r="B102" s="269" t="s">
        <v>1117</v>
      </c>
      <c r="C102" s="304">
        <f>SUM(XFD103:XFD104)</f>
        <v>0</v>
      </c>
      <c r="D102" s="318">
        <f>SUM(XFD103:XFD104)</f>
        <v>0</v>
      </c>
      <c r="E102" s="319">
        <f>SUM(XFD103:XFD104)</f>
        <v>0</v>
      </c>
    </row>
    <row r="103" ht="16.05" customHeight="1" spans="1:5">
      <c r="A103" s="317">
        <v>2013501</v>
      </c>
      <c r="B103" s="269" t="s">
        <v>1118</v>
      </c>
      <c r="C103" s="304">
        <v>162.85</v>
      </c>
      <c r="D103" s="318">
        <v>162.85</v>
      </c>
      <c r="E103" s="319">
        <v>0</v>
      </c>
    </row>
    <row r="104" ht="16.05" customHeight="1" spans="1:5">
      <c r="A104" s="317">
        <v>2013502</v>
      </c>
      <c r="B104" s="269" t="s">
        <v>1119</v>
      </c>
      <c r="C104" s="304">
        <v>12</v>
      </c>
      <c r="D104" s="318">
        <v>12</v>
      </c>
      <c r="E104" s="319">
        <v>0</v>
      </c>
    </row>
    <row r="105" ht="16.05" customHeight="1" spans="1:5">
      <c r="A105" s="317">
        <v>20136</v>
      </c>
      <c r="B105" s="269" t="s">
        <v>1120</v>
      </c>
      <c r="C105" s="304">
        <f>XFD106</f>
        <v>0</v>
      </c>
      <c r="D105" s="318">
        <f>XFD106</f>
        <v>0</v>
      </c>
      <c r="E105" s="319">
        <f>XFD106</f>
        <v>0</v>
      </c>
    </row>
    <row r="106" ht="16.05" customHeight="1" spans="1:5">
      <c r="A106" s="317">
        <v>2013699</v>
      </c>
      <c r="B106" s="269" t="s">
        <v>1121</v>
      </c>
      <c r="C106" s="304">
        <v>100</v>
      </c>
      <c r="D106" s="318">
        <v>100</v>
      </c>
      <c r="E106" s="319">
        <v>0</v>
      </c>
    </row>
    <row r="107" ht="16.05" customHeight="1" spans="1:5">
      <c r="A107" s="317">
        <v>20137</v>
      </c>
      <c r="B107" s="269" t="s">
        <v>1122</v>
      </c>
      <c r="C107" s="304">
        <f>SUM(XFD108:XFD110)</f>
        <v>0</v>
      </c>
      <c r="D107" s="318">
        <f>SUM(XFD108:XFD110)</f>
        <v>0</v>
      </c>
      <c r="E107" s="319">
        <f>SUM(XFD108:XFD110)</f>
        <v>0</v>
      </c>
    </row>
    <row r="108" ht="16.05" customHeight="1" spans="1:5">
      <c r="A108" s="317">
        <v>2013701</v>
      </c>
      <c r="B108" s="269" t="s">
        <v>1123</v>
      </c>
      <c r="C108" s="304">
        <v>226.34</v>
      </c>
      <c r="D108" s="318">
        <v>226.34</v>
      </c>
      <c r="E108" s="319">
        <v>0</v>
      </c>
    </row>
    <row r="109" ht="16.05" customHeight="1" spans="1:5">
      <c r="A109" s="317">
        <v>2013750</v>
      </c>
      <c r="B109" s="269" t="s">
        <v>1124</v>
      </c>
      <c r="C109" s="304">
        <v>101.55</v>
      </c>
      <c r="D109" s="318">
        <v>101.55</v>
      </c>
      <c r="E109" s="319">
        <v>0</v>
      </c>
    </row>
    <row r="110" ht="16.05" customHeight="1" spans="1:5">
      <c r="A110" s="317">
        <v>2013799</v>
      </c>
      <c r="B110" s="269" t="s">
        <v>1125</v>
      </c>
      <c r="C110" s="304">
        <v>692</v>
      </c>
      <c r="D110" s="318">
        <v>100</v>
      </c>
      <c r="E110" s="319">
        <v>592</v>
      </c>
    </row>
    <row r="111" ht="16.05" customHeight="1" spans="1:5">
      <c r="A111" s="317">
        <v>20138</v>
      </c>
      <c r="B111" s="269" t="s">
        <v>1126</v>
      </c>
      <c r="C111" s="304">
        <f>SUM(XFD112:XFD118)</f>
        <v>0</v>
      </c>
      <c r="D111" s="318">
        <f>SUM(XFD112:XFD118)</f>
        <v>0</v>
      </c>
      <c r="E111" s="319">
        <f>SUM(XFD112:XFD118)</f>
        <v>0</v>
      </c>
    </row>
    <row r="112" ht="16.05" customHeight="1" spans="1:5">
      <c r="A112" s="317">
        <v>2013801</v>
      </c>
      <c r="B112" s="269" t="s">
        <v>1123</v>
      </c>
      <c r="C112" s="304">
        <v>2934.19</v>
      </c>
      <c r="D112" s="318">
        <v>2934.19</v>
      </c>
      <c r="E112" s="319">
        <v>0</v>
      </c>
    </row>
    <row r="113" ht="16.05" customHeight="1" spans="1:5">
      <c r="A113" s="317">
        <v>2013804</v>
      </c>
      <c r="B113" s="269" t="s">
        <v>1127</v>
      </c>
      <c r="C113" s="304">
        <v>145</v>
      </c>
      <c r="D113" s="318">
        <v>145</v>
      </c>
      <c r="E113" s="319">
        <v>0</v>
      </c>
    </row>
    <row r="114" ht="16.05" customHeight="1" spans="1:5">
      <c r="A114" s="317">
        <v>2013808</v>
      </c>
      <c r="B114" s="269" t="s">
        <v>1128</v>
      </c>
      <c r="C114" s="304">
        <v>68</v>
      </c>
      <c r="D114" s="318">
        <v>68</v>
      </c>
      <c r="E114" s="319">
        <v>0</v>
      </c>
    </row>
    <row r="115" ht="16.05" customHeight="1" spans="1:5">
      <c r="A115" s="317">
        <v>2013815</v>
      </c>
      <c r="B115" s="269" t="s">
        <v>1129</v>
      </c>
      <c r="C115" s="304">
        <v>282</v>
      </c>
      <c r="D115" s="318">
        <v>282</v>
      </c>
      <c r="E115" s="319">
        <v>0</v>
      </c>
    </row>
    <row r="116" ht="16.05" customHeight="1" spans="1:5">
      <c r="A116" s="317">
        <v>2013816</v>
      </c>
      <c r="B116" s="269" t="s">
        <v>1130</v>
      </c>
      <c r="C116" s="304">
        <v>170</v>
      </c>
      <c r="D116" s="318">
        <v>170</v>
      </c>
      <c r="E116" s="319">
        <v>0</v>
      </c>
    </row>
    <row r="117" ht="16.05" customHeight="1" spans="1:5">
      <c r="A117" s="317">
        <v>2013850</v>
      </c>
      <c r="B117" s="269" t="s">
        <v>1124</v>
      </c>
      <c r="C117" s="304">
        <v>895.24</v>
      </c>
      <c r="D117" s="318">
        <v>895.24</v>
      </c>
      <c r="E117" s="319">
        <v>0</v>
      </c>
    </row>
    <row r="118" ht="16.05" customHeight="1" spans="1:5">
      <c r="A118" s="317">
        <v>2013899</v>
      </c>
      <c r="B118" s="269" t="s">
        <v>1131</v>
      </c>
      <c r="C118" s="304">
        <v>398</v>
      </c>
      <c r="D118" s="318">
        <v>398</v>
      </c>
      <c r="E118" s="319">
        <v>0</v>
      </c>
    </row>
    <row r="119" ht="16.05" customHeight="1" spans="1:5">
      <c r="A119" s="317">
        <v>20199</v>
      </c>
      <c r="B119" s="269" t="s">
        <v>1132</v>
      </c>
      <c r="C119" s="304">
        <f>XFD120</f>
        <v>0</v>
      </c>
      <c r="D119" s="318">
        <f>XFD120</f>
        <v>0</v>
      </c>
      <c r="E119" s="319">
        <f>XFD120</f>
        <v>0</v>
      </c>
    </row>
    <row r="120" ht="16.05" customHeight="1" spans="1:5">
      <c r="A120" s="317">
        <v>2019999</v>
      </c>
      <c r="B120" s="269" t="s">
        <v>1133</v>
      </c>
      <c r="C120" s="304">
        <v>3119.23</v>
      </c>
      <c r="D120" s="318">
        <v>3119.23</v>
      </c>
      <c r="E120" s="319">
        <v>0</v>
      </c>
    </row>
    <row r="121" ht="16.05" customHeight="1" spans="1:5">
      <c r="A121" s="317">
        <v>204</v>
      </c>
      <c r="B121" s="270" t="s">
        <v>278</v>
      </c>
      <c r="C121" s="304">
        <f>XFD122+XFD124+XFD130+XFD132+XFD134+XFD142</f>
        <v>0</v>
      </c>
      <c r="D121" s="318">
        <f>XFD122+XFD124+XFD130+XFD132+XFD134+XFD142</f>
        <v>0</v>
      </c>
      <c r="E121" s="319">
        <f>XFD122+XFD124+XFD130+XFD132+XFD134+XFD142</f>
        <v>0</v>
      </c>
    </row>
    <row r="122" ht="16.05" customHeight="1" spans="1:5">
      <c r="A122" s="317">
        <v>20401</v>
      </c>
      <c r="B122" s="269" t="s">
        <v>1134</v>
      </c>
      <c r="C122" s="304">
        <f>XFD123</f>
        <v>0</v>
      </c>
      <c r="D122" s="318">
        <f>XFD123</f>
        <v>0</v>
      </c>
      <c r="E122" s="319">
        <f>XFD123</f>
        <v>0</v>
      </c>
    </row>
    <row r="123" ht="16.05" customHeight="1" spans="1:5">
      <c r="A123" s="317">
        <v>2040199</v>
      </c>
      <c r="B123" s="269" t="s">
        <v>1135</v>
      </c>
      <c r="C123" s="304">
        <v>291</v>
      </c>
      <c r="D123" s="318">
        <v>291</v>
      </c>
      <c r="E123" s="319">
        <v>0</v>
      </c>
    </row>
    <row r="124" ht="16.05" customHeight="1" spans="1:5">
      <c r="A124" s="317">
        <v>20402</v>
      </c>
      <c r="B124" s="269" t="s">
        <v>1136</v>
      </c>
      <c r="C124" s="304">
        <f>SUM(XFD125:XFD129)</f>
        <v>0</v>
      </c>
      <c r="D124" s="318">
        <f>SUM(XFD125:XFD129)</f>
        <v>0</v>
      </c>
      <c r="E124" s="319">
        <f>SUM(XFD125:XFD129)</f>
        <v>0</v>
      </c>
    </row>
    <row r="125" ht="16.05" customHeight="1" spans="1:5">
      <c r="A125" s="317">
        <v>2040201</v>
      </c>
      <c r="B125" s="269" t="s">
        <v>1137</v>
      </c>
      <c r="C125" s="304">
        <v>17129.24</v>
      </c>
      <c r="D125" s="318">
        <v>17129.24</v>
      </c>
      <c r="E125" s="319">
        <v>0</v>
      </c>
    </row>
    <row r="126" ht="16.05" customHeight="1" spans="1:5">
      <c r="A126" s="317">
        <v>2040203</v>
      </c>
      <c r="B126" s="269" t="s">
        <v>1138</v>
      </c>
      <c r="C126" s="304">
        <v>40</v>
      </c>
      <c r="D126" s="318">
        <v>40</v>
      </c>
      <c r="E126" s="319">
        <v>0</v>
      </c>
    </row>
    <row r="127" ht="16.05" customHeight="1" spans="1:5">
      <c r="A127" s="317">
        <v>2040219</v>
      </c>
      <c r="B127" s="269" t="s">
        <v>1139</v>
      </c>
      <c r="C127" s="304">
        <v>100</v>
      </c>
      <c r="D127" s="318">
        <v>100</v>
      </c>
      <c r="E127" s="319">
        <v>0</v>
      </c>
    </row>
    <row r="128" ht="16.05" customHeight="1" spans="1:5">
      <c r="A128" s="317">
        <v>2040220</v>
      </c>
      <c r="B128" s="269" t="s">
        <v>1140</v>
      </c>
      <c r="C128" s="304">
        <v>7629.71</v>
      </c>
      <c r="D128" s="318">
        <v>5262.71</v>
      </c>
      <c r="E128" s="319">
        <v>2367</v>
      </c>
    </row>
    <row r="129" ht="16.05" customHeight="1" spans="1:5">
      <c r="A129" s="317">
        <v>2040299</v>
      </c>
      <c r="B129" s="269" t="s">
        <v>1141</v>
      </c>
      <c r="C129" s="304">
        <v>4313.76</v>
      </c>
      <c r="D129" s="318">
        <v>1296.76</v>
      </c>
      <c r="E129" s="319">
        <v>3017</v>
      </c>
    </row>
    <row r="130" ht="16.05" customHeight="1" spans="1:5">
      <c r="A130" s="317">
        <v>20403</v>
      </c>
      <c r="B130" s="269" t="s">
        <v>1142</v>
      </c>
      <c r="C130" s="304">
        <f>XFD131</f>
        <v>0</v>
      </c>
      <c r="D130" s="318">
        <f>XFD131</f>
        <v>0</v>
      </c>
      <c r="E130" s="319">
        <f>XFD131</f>
        <v>0</v>
      </c>
    </row>
    <row r="131" ht="16.05" customHeight="1" spans="1:5">
      <c r="A131" s="317">
        <v>2040399</v>
      </c>
      <c r="B131" s="269" t="s">
        <v>1143</v>
      </c>
      <c r="C131" s="304">
        <v>100</v>
      </c>
      <c r="D131" s="318">
        <v>100</v>
      </c>
      <c r="E131" s="319">
        <v>0</v>
      </c>
    </row>
    <row r="132" ht="16.05" customHeight="1" spans="1:5">
      <c r="A132" s="317">
        <v>20404</v>
      </c>
      <c r="B132" s="269" t="s">
        <v>1144</v>
      </c>
      <c r="C132" s="304">
        <f>XFD133</f>
        <v>0</v>
      </c>
      <c r="D132" s="318">
        <f>XFD133</f>
        <v>0</v>
      </c>
      <c r="E132" s="319">
        <f>XFD133</f>
        <v>0</v>
      </c>
    </row>
    <row r="133" ht="16.05" customHeight="1" spans="1:5">
      <c r="A133" s="317">
        <v>2040499</v>
      </c>
      <c r="B133" s="269" t="s">
        <v>1145</v>
      </c>
      <c r="C133" s="304">
        <v>200</v>
      </c>
      <c r="D133" s="318">
        <v>200</v>
      </c>
      <c r="E133" s="319">
        <v>0</v>
      </c>
    </row>
    <row r="134" ht="16.05" customHeight="1" spans="1:5">
      <c r="A134" s="317">
        <v>20406</v>
      </c>
      <c r="B134" s="269" t="s">
        <v>1146</v>
      </c>
      <c r="C134" s="304">
        <f>SUM(XFD135:XFD141)</f>
        <v>0</v>
      </c>
      <c r="D134" s="318">
        <f>SUM(XFD135:XFD141)</f>
        <v>0</v>
      </c>
      <c r="E134" s="319">
        <f>SUM(XFD135:XFD141)</f>
        <v>0</v>
      </c>
    </row>
    <row r="135" ht="16.05" customHeight="1" spans="1:5">
      <c r="A135" s="317">
        <v>2040601</v>
      </c>
      <c r="B135" s="269" t="s">
        <v>1147</v>
      </c>
      <c r="C135" s="304">
        <v>607.16</v>
      </c>
      <c r="D135" s="318">
        <v>607.16</v>
      </c>
      <c r="E135" s="319">
        <v>0</v>
      </c>
    </row>
    <row r="136" ht="16.05" customHeight="1" spans="1:5">
      <c r="A136" s="317">
        <v>2040604</v>
      </c>
      <c r="B136" s="269" t="s">
        <v>1148</v>
      </c>
      <c r="C136" s="304">
        <v>9.8</v>
      </c>
      <c r="D136" s="318">
        <v>9.8</v>
      </c>
      <c r="E136" s="319">
        <v>0</v>
      </c>
    </row>
    <row r="137" ht="16.05" customHeight="1" spans="1:5">
      <c r="A137" s="317">
        <v>2040605</v>
      </c>
      <c r="B137" s="269" t="s">
        <v>1149</v>
      </c>
      <c r="C137" s="304">
        <v>10</v>
      </c>
      <c r="D137" s="318">
        <v>10</v>
      </c>
      <c r="E137" s="319">
        <v>0</v>
      </c>
    </row>
    <row r="138" ht="16.05" customHeight="1" spans="1:5">
      <c r="A138" s="317">
        <v>2040607</v>
      </c>
      <c r="B138" s="269" t="s">
        <v>1150</v>
      </c>
      <c r="C138" s="304">
        <v>18.4</v>
      </c>
      <c r="D138" s="318">
        <v>18.4</v>
      </c>
      <c r="E138" s="319">
        <v>0</v>
      </c>
    </row>
    <row r="139" ht="16.05" customHeight="1" spans="1:5">
      <c r="A139" s="317">
        <v>2040610</v>
      </c>
      <c r="B139" s="269" t="s">
        <v>1151</v>
      </c>
      <c r="C139" s="304">
        <v>9.8</v>
      </c>
      <c r="D139" s="318">
        <v>9.8</v>
      </c>
      <c r="E139" s="319">
        <v>0</v>
      </c>
    </row>
    <row r="140" ht="16.05" customHeight="1" spans="1:5">
      <c r="A140" s="317">
        <v>2040612</v>
      </c>
      <c r="B140" s="269" t="s">
        <v>1152</v>
      </c>
      <c r="C140" s="304">
        <v>83</v>
      </c>
      <c r="D140" s="318">
        <v>83</v>
      </c>
      <c r="E140" s="319">
        <v>0</v>
      </c>
    </row>
    <row r="141" ht="16.05" customHeight="1" spans="1:5">
      <c r="A141" s="317">
        <v>2040699</v>
      </c>
      <c r="B141" s="269" t="s">
        <v>1153</v>
      </c>
      <c r="C141" s="304">
        <v>0</v>
      </c>
      <c r="D141" s="318">
        <v>0</v>
      </c>
      <c r="E141" s="319">
        <v>0</v>
      </c>
    </row>
    <row r="142" ht="16.05" customHeight="1" spans="1:5">
      <c r="A142" s="317">
        <v>20409</v>
      </c>
      <c r="B142" s="269" t="s">
        <v>1154</v>
      </c>
      <c r="C142" s="304">
        <f>XFD143</f>
        <v>0</v>
      </c>
      <c r="D142" s="318">
        <f>XFD143</f>
        <v>0</v>
      </c>
      <c r="E142" s="319">
        <f>XFD143</f>
        <v>0</v>
      </c>
    </row>
    <row r="143" ht="16.05" customHeight="1" spans="1:5">
      <c r="A143" s="317">
        <v>2040905</v>
      </c>
      <c r="B143" s="269" t="s">
        <v>1155</v>
      </c>
      <c r="C143" s="304">
        <v>402</v>
      </c>
      <c r="D143" s="318">
        <v>55</v>
      </c>
      <c r="E143" s="319">
        <v>347</v>
      </c>
    </row>
    <row r="144" ht="16.05" customHeight="1" spans="1:5">
      <c r="A144" s="317">
        <v>205</v>
      </c>
      <c r="B144" s="270" t="s">
        <v>299</v>
      </c>
      <c r="C144" s="304">
        <f>XFD145+XFD148+XFD153+XFD158+XFD161</f>
        <v>0</v>
      </c>
      <c r="D144" s="318">
        <f>XFD145+XFD148+XFD153+XFD158+XFD161</f>
        <v>0</v>
      </c>
      <c r="E144" s="319">
        <f>XFD145+XFD148+XFD153+XFD158+XFD161</f>
        <v>0</v>
      </c>
    </row>
    <row r="145" ht="16.05" customHeight="1" spans="1:5">
      <c r="A145" s="317">
        <v>20501</v>
      </c>
      <c r="B145" s="269" t="s">
        <v>1156</v>
      </c>
      <c r="C145" s="304">
        <f>SUM(XFD146:XFD147)</f>
        <v>0</v>
      </c>
      <c r="D145" s="318">
        <f>SUM(XFD146:XFD147)</f>
        <v>0</v>
      </c>
      <c r="E145" s="319">
        <f>SUM(XFD146:XFD147)</f>
        <v>0</v>
      </c>
    </row>
    <row r="146" ht="16.05" customHeight="1" spans="1:5">
      <c r="A146" s="317">
        <v>2050101</v>
      </c>
      <c r="B146" s="269" t="s">
        <v>1157</v>
      </c>
      <c r="C146" s="304">
        <v>669.21</v>
      </c>
      <c r="D146" s="318">
        <v>669.21</v>
      </c>
      <c r="E146" s="319">
        <v>0</v>
      </c>
    </row>
    <row r="147" ht="16.05" customHeight="1" spans="1:5">
      <c r="A147" s="317">
        <v>2050102</v>
      </c>
      <c r="B147" s="269" t="s">
        <v>1158</v>
      </c>
      <c r="C147" s="304">
        <v>1046.95</v>
      </c>
      <c r="D147" s="318">
        <v>1042</v>
      </c>
      <c r="E147" s="319">
        <v>4.95</v>
      </c>
    </row>
    <row r="148" ht="16.05" customHeight="1" spans="1:5">
      <c r="A148" s="317">
        <v>20502</v>
      </c>
      <c r="B148" s="269" t="s">
        <v>1159</v>
      </c>
      <c r="C148" s="304">
        <f>SUM(XFD149:XFD152)</f>
        <v>0</v>
      </c>
      <c r="D148" s="318">
        <f>SUM(XFD149:XFD152)</f>
        <v>0</v>
      </c>
      <c r="E148" s="319">
        <f>SUM(XFD149:XFD152)</f>
        <v>0</v>
      </c>
    </row>
    <row r="149" ht="16.05" customHeight="1" spans="1:5">
      <c r="A149" s="317">
        <v>2050201</v>
      </c>
      <c r="B149" s="269" t="s">
        <v>1160</v>
      </c>
      <c r="C149" s="304">
        <v>97.53</v>
      </c>
      <c r="D149" s="318">
        <v>97.53</v>
      </c>
      <c r="E149" s="319">
        <v>0</v>
      </c>
    </row>
    <row r="150" ht="16.05" customHeight="1" spans="1:5">
      <c r="A150" s="317">
        <v>2050204</v>
      </c>
      <c r="B150" s="269" t="s">
        <v>1161</v>
      </c>
      <c r="C150" s="304">
        <v>13122.16</v>
      </c>
      <c r="D150" s="318">
        <v>13022.76</v>
      </c>
      <c r="E150" s="319">
        <v>99.4</v>
      </c>
    </row>
    <row r="151" ht="16.05" customHeight="1" spans="1:5">
      <c r="A151" s="317">
        <v>2050205</v>
      </c>
      <c r="B151" s="269" t="s">
        <v>1162</v>
      </c>
      <c r="C151" s="304">
        <v>28.3</v>
      </c>
      <c r="D151" s="318">
        <v>0</v>
      </c>
      <c r="E151" s="319">
        <v>28.3</v>
      </c>
    </row>
    <row r="152" ht="16.05" customHeight="1" spans="1:5">
      <c r="A152" s="317">
        <v>2050299</v>
      </c>
      <c r="B152" s="269" t="s">
        <v>1163</v>
      </c>
      <c r="C152" s="304">
        <v>18</v>
      </c>
      <c r="D152" s="318">
        <v>0</v>
      </c>
      <c r="E152" s="319">
        <v>18</v>
      </c>
    </row>
    <row r="153" ht="16.05" customHeight="1" spans="1:5">
      <c r="A153" s="317">
        <v>20503</v>
      </c>
      <c r="B153" s="269" t="s">
        <v>1164</v>
      </c>
      <c r="C153" s="304">
        <f>SUM(XFD154:XFD157)</f>
        <v>0</v>
      </c>
      <c r="D153" s="318">
        <f>SUM(XFD154:XFD157)</f>
        <v>0</v>
      </c>
      <c r="E153" s="319">
        <f>SUM(XFD154:XFD157)</f>
        <v>0</v>
      </c>
    </row>
    <row r="154" ht="16.05" customHeight="1" spans="1:5">
      <c r="A154" s="317">
        <v>2050302</v>
      </c>
      <c r="B154" s="269" t="s">
        <v>1165</v>
      </c>
      <c r="C154" s="304">
        <v>748.36</v>
      </c>
      <c r="D154" s="318">
        <v>559.55</v>
      </c>
      <c r="E154" s="319">
        <v>188.81</v>
      </c>
    </row>
    <row r="155" ht="16.05" customHeight="1" spans="1:5">
      <c r="A155" s="317">
        <v>2050303</v>
      </c>
      <c r="B155" s="269" t="s">
        <v>1166</v>
      </c>
      <c r="C155" s="304">
        <v>3359.53</v>
      </c>
      <c r="D155" s="318">
        <v>3301.37</v>
      </c>
      <c r="E155" s="319">
        <v>58.16</v>
      </c>
    </row>
    <row r="156" ht="16.05" customHeight="1" spans="1:5">
      <c r="A156" s="317">
        <v>2050305</v>
      </c>
      <c r="B156" s="269" t="s">
        <v>1167</v>
      </c>
      <c r="C156" s="304">
        <v>6632.29</v>
      </c>
      <c r="D156" s="318">
        <v>4668.34</v>
      </c>
      <c r="E156" s="319">
        <v>1963.95</v>
      </c>
    </row>
    <row r="157" ht="16.05" customHeight="1" spans="1:5">
      <c r="A157" s="317">
        <v>2050399</v>
      </c>
      <c r="B157" s="269" t="s">
        <v>1168</v>
      </c>
      <c r="C157" s="304">
        <v>0.33</v>
      </c>
      <c r="D157" s="318">
        <v>0</v>
      </c>
      <c r="E157" s="319">
        <v>0.33</v>
      </c>
    </row>
    <row r="158" ht="16.05" customHeight="1" spans="1:5">
      <c r="A158" s="317">
        <v>20508</v>
      </c>
      <c r="B158" s="269" t="s">
        <v>1169</v>
      </c>
      <c r="C158" s="304">
        <f>SUM(XFD159:XFD160)</f>
        <v>0</v>
      </c>
      <c r="D158" s="318">
        <f>SUM(XFD159:XFD160)</f>
        <v>0</v>
      </c>
      <c r="E158" s="319">
        <f>SUM(XFD159:XFD160)</f>
        <v>0</v>
      </c>
    </row>
    <row r="159" ht="16.05" customHeight="1" spans="1:5">
      <c r="A159" s="317">
        <v>2050802</v>
      </c>
      <c r="B159" s="269" t="s">
        <v>1170</v>
      </c>
      <c r="C159" s="304">
        <v>1925.96</v>
      </c>
      <c r="D159" s="318">
        <v>1925.96</v>
      </c>
      <c r="E159" s="319">
        <v>0</v>
      </c>
    </row>
    <row r="160" ht="16.05" customHeight="1" spans="1:5">
      <c r="A160" s="317">
        <v>2050804</v>
      </c>
      <c r="B160" s="269" t="s">
        <v>1171</v>
      </c>
      <c r="C160" s="304">
        <v>2</v>
      </c>
      <c r="D160" s="318">
        <v>0</v>
      </c>
      <c r="E160" s="319">
        <v>2</v>
      </c>
    </row>
    <row r="161" ht="16.05" customHeight="1" spans="1:5">
      <c r="A161" s="317">
        <v>20599</v>
      </c>
      <c r="B161" s="269" t="s">
        <v>1172</v>
      </c>
      <c r="C161" s="304">
        <f>XFD162</f>
        <v>0</v>
      </c>
      <c r="D161" s="318">
        <f>XFD162</f>
        <v>0</v>
      </c>
      <c r="E161" s="319">
        <f>XFD162</f>
        <v>0</v>
      </c>
    </row>
    <row r="162" ht="16.05" customHeight="1" spans="1:5">
      <c r="A162" s="317">
        <v>2059999</v>
      </c>
      <c r="B162" s="269" t="s">
        <v>1173</v>
      </c>
      <c r="C162" s="304">
        <v>315</v>
      </c>
      <c r="D162" s="318">
        <v>315</v>
      </c>
      <c r="E162" s="319">
        <v>0</v>
      </c>
    </row>
    <row r="163" ht="16.05" customHeight="1" spans="1:5">
      <c r="A163" s="317">
        <v>206</v>
      </c>
      <c r="B163" s="270" t="s">
        <v>316</v>
      </c>
      <c r="C163" s="304">
        <f>XFD164+XFD167+XFD169+XFD172</f>
        <v>0</v>
      </c>
      <c r="D163" s="318">
        <f>XFD164+XFD167+XFD169+XFD172</f>
        <v>0</v>
      </c>
      <c r="E163" s="319">
        <f>XFD164+XFD167+XFD169+XFD172</f>
        <v>0</v>
      </c>
    </row>
    <row r="164" ht="16.05" customHeight="1" spans="1:5">
      <c r="A164" s="317">
        <v>20601</v>
      </c>
      <c r="B164" s="269" t="s">
        <v>1174</v>
      </c>
      <c r="C164" s="304">
        <f>SUM(XFD165:XFD166)</f>
        <v>0</v>
      </c>
      <c r="D164" s="318">
        <f>SUM(XFD165:XFD166)</f>
        <v>0</v>
      </c>
      <c r="E164" s="319">
        <f>SUM(XFD165:XFD166)</f>
        <v>0</v>
      </c>
    </row>
    <row r="165" ht="16.05" customHeight="1" spans="1:5">
      <c r="A165" s="317">
        <v>2060101</v>
      </c>
      <c r="B165" s="269" t="s">
        <v>1175</v>
      </c>
      <c r="C165" s="304">
        <v>295.34</v>
      </c>
      <c r="D165" s="318">
        <v>295.34</v>
      </c>
      <c r="E165" s="319">
        <v>0</v>
      </c>
    </row>
    <row r="166" ht="16.05" customHeight="1" spans="1:5">
      <c r="A166" s="317">
        <v>2060199</v>
      </c>
      <c r="B166" s="269" t="s">
        <v>1176</v>
      </c>
      <c r="C166" s="304">
        <v>12.62</v>
      </c>
      <c r="D166" s="318">
        <v>12.62</v>
      </c>
      <c r="E166" s="319">
        <v>0</v>
      </c>
    </row>
    <row r="167" ht="16.05" customHeight="1" spans="1:5">
      <c r="A167" s="317">
        <v>20604</v>
      </c>
      <c r="B167" s="269" t="s">
        <v>1177</v>
      </c>
      <c r="C167" s="304">
        <f>XFD168</f>
        <v>0</v>
      </c>
      <c r="D167" s="318">
        <f>XFD168</f>
        <v>0</v>
      </c>
      <c r="E167" s="319">
        <f>XFD168</f>
        <v>0</v>
      </c>
    </row>
    <row r="168" ht="16.05" customHeight="1" spans="1:5">
      <c r="A168" s="317">
        <v>2060404</v>
      </c>
      <c r="B168" s="269" t="s">
        <v>1178</v>
      </c>
      <c r="C168" s="304">
        <v>105</v>
      </c>
      <c r="D168" s="318">
        <v>0</v>
      </c>
      <c r="E168" s="319">
        <v>105</v>
      </c>
    </row>
    <row r="169" ht="16.05" customHeight="1" spans="1:5">
      <c r="A169" s="317">
        <v>20607</v>
      </c>
      <c r="B169" s="269" t="s">
        <v>1179</v>
      </c>
      <c r="C169" s="304">
        <f>SUM(XFD170:XFD171)</f>
        <v>0</v>
      </c>
      <c r="D169" s="318">
        <f>SUM(XFD170:XFD171)</f>
        <v>0</v>
      </c>
      <c r="E169" s="319">
        <f>SUM(XFD170:XFD171)</f>
        <v>0</v>
      </c>
    </row>
    <row r="170" ht="16.05" customHeight="1" spans="1:5">
      <c r="A170" s="317">
        <v>2060701</v>
      </c>
      <c r="B170" s="269" t="s">
        <v>1180</v>
      </c>
      <c r="C170" s="304">
        <v>89.54</v>
      </c>
      <c r="D170" s="318">
        <v>89.54</v>
      </c>
      <c r="E170" s="319">
        <v>0</v>
      </c>
    </row>
    <row r="171" ht="16.05" customHeight="1" spans="1:5">
      <c r="A171" s="317">
        <v>2060702</v>
      </c>
      <c r="B171" s="269" t="s">
        <v>1181</v>
      </c>
      <c r="C171" s="304">
        <v>80</v>
      </c>
      <c r="D171" s="318">
        <v>80</v>
      </c>
      <c r="E171" s="319">
        <v>0</v>
      </c>
    </row>
    <row r="172" ht="16.05" customHeight="1" spans="1:5">
      <c r="A172" s="317">
        <v>20699</v>
      </c>
      <c r="B172" s="269" t="s">
        <v>1182</v>
      </c>
      <c r="C172" s="304">
        <f>XFD173</f>
        <v>0</v>
      </c>
      <c r="D172" s="318">
        <f>XFD173</f>
        <v>0</v>
      </c>
      <c r="E172" s="319">
        <f>XFD173</f>
        <v>0</v>
      </c>
    </row>
    <row r="173" ht="16.05" customHeight="1" spans="1:5">
      <c r="A173" s="317">
        <v>2069901</v>
      </c>
      <c r="B173" s="269" t="s">
        <v>1183</v>
      </c>
      <c r="C173" s="304">
        <v>2600</v>
      </c>
      <c r="D173" s="318">
        <v>2600</v>
      </c>
      <c r="E173" s="319">
        <v>0</v>
      </c>
    </row>
    <row r="174" ht="16.05" customHeight="1" spans="1:5">
      <c r="A174" s="317">
        <v>207</v>
      </c>
      <c r="B174" s="270" t="s">
        <v>331</v>
      </c>
      <c r="C174" s="304">
        <f>XFD175+XFD183+XFD188+XFD191+XFD195+XFD199+XFD201</f>
        <v>0</v>
      </c>
      <c r="D174" s="318">
        <f>XFD175+XFD183+XFD188+XFD191+XFD195+XFD199+XFD201</f>
        <v>0</v>
      </c>
      <c r="E174" s="319">
        <f>XFD175+XFD183+XFD188+XFD191+XFD195+XFD199+XFD201</f>
        <v>0</v>
      </c>
    </row>
    <row r="175" ht="16.05" customHeight="1" spans="1:5">
      <c r="A175" s="317">
        <v>20701</v>
      </c>
      <c r="B175" s="269" t="s">
        <v>1184</v>
      </c>
      <c r="C175" s="304">
        <f>SUM(XFD176:XFD182)</f>
        <v>0</v>
      </c>
      <c r="D175" s="318">
        <f>SUM(XFD176:XFD182)</f>
        <v>0</v>
      </c>
      <c r="E175" s="319">
        <f>SUM(XFD176:XFD182)</f>
        <v>0</v>
      </c>
    </row>
    <row r="176" ht="16.05" customHeight="1" spans="1:5">
      <c r="A176" s="317">
        <v>2070101</v>
      </c>
      <c r="B176" s="269" t="s">
        <v>1185</v>
      </c>
      <c r="C176" s="304">
        <v>639.13</v>
      </c>
      <c r="D176" s="318">
        <v>639.13</v>
      </c>
      <c r="E176" s="319">
        <v>0</v>
      </c>
    </row>
    <row r="177" ht="16.05" customHeight="1" spans="1:5">
      <c r="A177" s="317">
        <v>2070102</v>
      </c>
      <c r="B177" s="269" t="s">
        <v>1186</v>
      </c>
      <c r="C177" s="304">
        <v>0</v>
      </c>
      <c r="D177" s="318">
        <v>0</v>
      </c>
      <c r="E177" s="319">
        <v>0</v>
      </c>
    </row>
    <row r="178" ht="16.05" customHeight="1" spans="1:5">
      <c r="A178" s="317">
        <v>2070104</v>
      </c>
      <c r="B178" s="269" t="s">
        <v>1187</v>
      </c>
      <c r="C178" s="304">
        <v>356.17</v>
      </c>
      <c r="D178" s="318">
        <v>350.17</v>
      </c>
      <c r="E178" s="319">
        <v>6</v>
      </c>
    </row>
    <row r="179" ht="16.05" customHeight="1" spans="1:5">
      <c r="A179" s="317">
        <v>2070110</v>
      </c>
      <c r="B179" s="269" t="s">
        <v>1188</v>
      </c>
      <c r="C179" s="304">
        <v>1300</v>
      </c>
      <c r="D179" s="318">
        <v>300</v>
      </c>
      <c r="E179" s="319">
        <v>1000</v>
      </c>
    </row>
    <row r="180" ht="16.05" customHeight="1" spans="1:5">
      <c r="A180" s="317">
        <v>2070111</v>
      </c>
      <c r="B180" s="269" t="s">
        <v>1189</v>
      </c>
      <c r="C180" s="304">
        <v>70</v>
      </c>
      <c r="D180" s="318">
        <v>70</v>
      </c>
      <c r="E180" s="319">
        <v>0</v>
      </c>
    </row>
    <row r="181" ht="16.05" customHeight="1" spans="1:5">
      <c r="A181" s="317">
        <v>2070112</v>
      </c>
      <c r="B181" s="269" t="s">
        <v>1190</v>
      </c>
      <c r="C181" s="304">
        <v>179.14</v>
      </c>
      <c r="D181" s="318">
        <v>179.14</v>
      </c>
      <c r="E181" s="319">
        <v>0</v>
      </c>
    </row>
    <row r="182" ht="16.05" customHeight="1" spans="1:5">
      <c r="A182" s="317">
        <v>2070199</v>
      </c>
      <c r="B182" s="269" t="s">
        <v>1191</v>
      </c>
      <c r="C182" s="304">
        <v>1892.64</v>
      </c>
      <c r="D182" s="318">
        <v>1000</v>
      </c>
      <c r="E182" s="319">
        <v>892.64</v>
      </c>
    </row>
    <row r="183" ht="16.05" customHeight="1" spans="1:5">
      <c r="A183" s="317">
        <v>20702</v>
      </c>
      <c r="B183" s="269" t="s">
        <v>1192</v>
      </c>
      <c r="C183" s="304">
        <f>SUM(XFD184:XFD187)</f>
        <v>0</v>
      </c>
      <c r="D183" s="318">
        <f>SUM(XFD184:XFD187)</f>
        <v>0</v>
      </c>
      <c r="E183" s="319">
        <f>SUM(XFD184:XFD187)</f>
        <v>0</v>
      </c>
    </row>
    <row r="184" ht="16.05" customHeight="1" spans="1:5">
      <c r="A184" s="317">
        <v>2070204</v>
      </c>
      <c r="B184" s="269" t="s">
        <v>1193</v>
      </c>
      <c r="C184" s="304">
        <v>638.39</v>
      </c>
      <c r="D184" s="318">
        <v>638.39</v>
      </c>
      <c r="E184" s="319">
        <v>0</v>
      </c>
    </row>
    <row r="185" ht="16.05" customHeight="1" spans="1:5">
      <c r="A185" s="317">
        <v>2070205</v>
      </c>
      <c r="B185" s="269" t="s">
        <v>1194</v>
      </c>
      <c r="C185" s="304">
        <v>1217.11</v>
      </c>
      <c r="D185" s="318">
        <v>1017.11</v>
      </c>
      <c r="E185" s="319">
        <v>200</v>
      </c>
    </row>
    <row r="186" ht="16.05" customHeight="1" spans="1:5">
      <c r="A186" s="317">
        <v>2070206</v>
      </c>
      <c r="B186" s="269" t="s">
        <v>1195</v>
      </c>
      <c r="C186" s="304">
        <v>49.41</v>
      </c>
      <c r="D186" s="318">
        <v>0</v>
      </c>
      <c r="E186" s="319">
        <v>49.41</v>
      </c>
    </row>
    <row r="187" ht="16.05" customHeight="1" spans="1:5">
      <c r="A187" s="317">
        <v>2070299</v>
      </c>
      <c r="B187" s="269" t="s">
        <v>1196</v>
      </c>
      <c r="C187" s="304">
        <v>0</v>
      </c>
      <c r="D187" s="318">
        <v>0</v>
      </c>
      <c r="E187" s="319">
        <v>0</v>
      </c>
    </row>
    <row r="188" ht="16.05" customHeight="1" spans="1:5">
      <c r="A188" s="317">
        <v>20703</v>
      </c>
      <c r="B188" s="269" t="s">
        <v>1197</v>
      </c>
      <c r="C188" s="304">
        <f>SUM(XFD189:XFD190)</f>
        <v>0</v>
      </c>
      <c r="D188" s="318">
        <f>SUM(XFD189:XFD190)</f>
        <v>0</v>
      </c>
      <c r="E188" s="319">
        <f>SUM(XFD189:XFD190)</f>
        <v>0</v>
      </c>
    </row>
    <row r="189" ht="16.05" customHeight="1" spans="1:5">
      <c r="A189" s="317">
        <v>2070308</v>
      </c>
      <c r="B189" s="269" t="s">
        <v>1198</v>
      </c>
      <c r="C189" s="304">
        <v>20</v>
      </c>
      <c r="D189" s="318">
        <v>20</v>
      </c>
      <c r="E189" s="319">
        <v>0</v>
      </c>
    </row>
    <row r="190" ht="16.05" customHeight="1" spans="1:5">
      <c r="A190" s="317">
        <v>2070399</v>
      </c>
      <c r="B190" s="269" t="s">
        <v>1199</v>
      </c>
      <c r="C190" s="304">
        <v>0</v>
      </c>
      <c r="D190" s="318">
        <v>0</v>
      </c>
      <c r="E190" s="319">
        <v>0</v>
      </c>
    </row>
    <row r="191" ht="16.05" customHeight="1" spans="1:5">
      <c r="A191" s="317">
        <v>20706</v>
      </c>
      <c r="B191" s="269" t="s">
        <v>1200</v>
      </c>
      <c r="C191" s="304">
        <f>SUM(XFD192:XFD194)</f>
        <v>0</v>
      </c>
      <c r="D191" s="318">
        <f>SUM(XFD192:XFD194)</f>
        <v>0</v>
      </c>
      <c r="E191" s="319">
        <f>SUM(XFD192:XFD194)</f>
        <v>0</v>
      </c>
    </row>
    <row r="192" ht="16.05" customHeight="1" spans="1:5">
      <c r="A192" s="317">
        <v>2070604</v>
      </c>
      <c r="B192" s="269" t="s">
        <v>1201</v>
      </c>
      <c r="C192" s="304">
        <v>232.38</v>
      </c>
      <c r="D192" s="318">
        <v>232.38</v>
      </c>
      <c r="E192" s="319">
        <v>0</v>
      </c>
    </row>
    <row r="193" ht="16.05" customHeight="1" spans="1:5">
      <c r="A193" s="317">
        <v>2070605</v>
      </c>
      <c r="B193" s="269" t="s">
        <v>1202</v>
      </c>
      <c r="C193" s="304">
        <v>25</v>
      </c>
      <c r="D193" s="318">
        <v>25</v>
      </c>
      <c r="E193" s="319">
        <v>0</v>
      </c>
    </row>
    <row r="194" ht="16.05" customHeight="1" spans="1:5">
      <c r="A194" s="317">
        <v>2070699</v>
      </c>
      <c r="B194" s="269" t="s">
        <v>1203</v>
      </c>
      <c r="C194" s="304">
        <v>12</v>
      </c>
      <c r="D194" s="318">
        <v>0</v>
      </c>
      <c r="E194" s="319">
        <v>12</v>
      </c>
    </row>
    <row r="195" ht="16.05" customHeight="1" spans="1:5">
      <c r="A195" s="317">
        <v>20708</v>
      </c>
      <c r="B195" s="269" t="s">
        <v>1204</v>
      </c>
      <c r="C195" s="304">
        <f>SUM(XFD196:XFD198)</f>
        <v>0</v>
      </c>
      <c r="D195" s="318">
        <f>SUM(XFD196:XFD198)</f>
        <v>0</v>
      </c>
      <c r="E195" s="319">
        <f>SUM(XFD196:XFD198)</f>
        <v>0</v>
      </c>
    </row>
    <row r="196" ht="16.05" customHeight="1" spans="1:5">
      <c r="A196" s="317">
        <v>2070807</v>
      </c>
      <c r="B196" s="269" t="s">
        <v>1205</v>
      </c>
      <c r="C196" s="304">
        <v>320.22</v>
      </c>
      <c r="D196" s="318">
        <v>250.22</v>
      </c>
      <c r="E196" s="319">
        <v>70</v>
      </c>
    </row>
    <row r="197" ht="16.05" customHeight="1" spans="1:5">
      <c r="A197" s="317">
        <v>2070808</v>
      </c>
      <c r="B197" s="269" t="s">
        <v>1206</v>
      </c>
      <c r="C197" s="304">
        <v>1165.82</v>
      </c>
      <c r="D197" s="318">
        <v>1165.82</v>
      </c>
      <c r="E197" s="319">
        <v>0</v>
      </c>
    </row>
    <row r="198" ht="16.05" customHeight="1" spans="1:5">
      <c r="A198" s="317">
        <v>2070899</v>
      </c>
      <c r="B198" s="269" t="s">
        <v>1207</v>
      </c>
      <c r="C198" s="304">
        <v>10</v>
      </c>
      <c r="D198" s="318">
        <v>10</v>
      </c>
      <c r="E198" s="319">
        <v>0</v>
      </c>
    </row>
    <row r="199" ht="16.05" customHeight="1" spans="1:5">
      <c r="A199" s="317">
        <v>20709</v>
      </c>
      <c r="B199" s="269" t="s">
        <v>1208</v>
      </c>
      <c r="C199" s="304">
        <f>XFD200</f>
        <v>0</v>
      </c>
      <c r="D199" s="318">
        <f>XFD200</f>
        <v>0</v>
      </c>
      <c r="E199" s="319">
        <f>XFD200</f>
        <v>0</v>
      </c>
    </row>
    <row r="200" ht="16.05" customHeight="1" spans="1:5">
      <c r="A200" s="317">
        <v>2070904</v>
      </c>
      <c r="B200" s="269" t="s">
        <v>1209</v>
      </c>
      <c r="C200" s="304">
        <v>3</v>
      </c>
      <c r="D200" s="318">
        <v>0</v>
      </c>
      <c r="E200" s="319">
        <v>3</v>
      </c>
    </row>
    <row r="201" ht="16.05" customHeight="1" spans="1:5">
      <c r="A201" s="317">
        <v>20799</v>
      </c>
      <c r="B201" s="269" t="s">
        <v>1210</v>
      </c>
      <c r="C201" s="304">
        <f>XFD202</f>
        <v>0</v>
      </c>
      <c r="D201" s="318">
        <f>XFD202</f>
        <v>0</v>
      </c>
      <c r="E201" s="319">
        <f>XFD202</f>
        <v>0</v>
      </c>
    </row>
    <row r="202" ht="16.05" customHeight="1" spans="1:5">
      <c r="A202" s="317">
        <v>2079999</v>
      </c>
      <c r="B202" s="269" t="s">
        <v>1211</v>
      </c>
      <c r="C202" s="304">
        <v>24</v>
      </c>
      <c r="D202" s="318">
        <v>0</v>
      </c>
      <c r="E202" s="319">
        <v>24</v>
      </c>
    </row>
    <row r="203" ht="16.05" customHeight="1" spans="1:5">
      <c r="A203" s="317">
        <v>208</v>
      </c>
      <c r="B203" s="270" t="s">
        <v>355</v>
      </c>
      <c r="C203" s="304">
        <f>XFD204+XFD217+XFD224+XFD232+XFD234+XFD236+XFD240+XFD246+XFD253+XFD258+XFD262+XFD265+XFD267+XFD269+XFD271</f>
        <v>0</v>
      </c>
      <c r="D203" s="318">
        <f>XFD204+XFD217+XFD224+XFD232+XFD234+XFD236+XFD240+XFD246+XFD253+XFD258+XFD262+XFD265+XFD267+XFD269+XFD271</f>
        <v>0</v>
      </c>
      <c r="E203" s="319">
        <f>XFD204+XFD217+XFD224+XFD232+XFD234+XFD236+XFD240+XFD246+XFD253+XFD258+XFD262+XFD265+XFD267+XFD269+XFD271</f>
        <v>0</v>
      </c>
    </row>
    <row r="204" ht="16.05" customHeight="1" spans="1:5">
      <c r="A204" s="317">
        <v>20801</v>
      </c>
      <c r="B204" s="269" t="s">
        <v>1212</v>
      </c>
      <c r="C204" s="304">
        <f>SUM(XFD205:XFD216)</f>
        <v>0</v>
      </c>
      <c r="D204" s="318">
        <f>SUM(XFD205:XFD216)</f>
        <v>0</v>
      </c>
      <c r="E204" s="319">
        <f>SUM(XFD205:XFD216)</f>
        <v>0</v>
      </c>
    </row>
    <row r="205" ht="16.05" customHeight="1" spans="1:5">
      <c r="A205" s="317">
        <v>2080101</v>
      </c>
      <c r="B205" s="269" t="s">
        <v>1213</v>
      </c>
      <c r="C205" s="304">
        <v>559.21</v>
      </c>
      <c r="D205" s="318">
        <v>559.21</v>
      </c>
      <c r="E205" s="319">
        <v>0</v>
      </c>
    </row>
    <row r="206" ht="16.05" customHeight="1" spans="1:5">
      <c r="A206" s="317">
        <v>2080102</v>
      </c>
      <c r="B206" s="269" t="s">
        <v>1214</v>
      </c>
      <c r="C206" s="304">
        <v>30</v>
      </c>
      <c r="D206" s="318">
        <v>30</v>
      </c>
      <c r="E206" s="319">
        <v>0</v>
      </c>
    </row>
    <row r="207" ht="16.05" customHeight="1" spans="1:5">
      <c r="A207" s="317">
        <v>2080103</v>
      </c>
      <c r="B207" s="269" t="s">
        <v>1215</v>
      </c>
      <c r="C207" s="304">
        <v>0</v>
      </c>
      <c r="D207" s="318">
        <v>0</v>
      </c>
      <c r="E207" s="319">
        <v>0</v>
      </c>
    </row>
    <row r="208" ht="16.05" customHeight="1" spans="1:5">
      <c r="A208" s="317">
        <v>2080105</v>
      </c>
      <c r="B208" s="269" t="s">
        <v>1216</v>
      </c>
      <c r="C208" s="304">
        <v>109.23</v>
      </c>
      <c r="D208" s="318">
        <v>109.23</v>
      </c>
      <c r="E208" s="319">
        <v>0</v>
      </c>
    </row>
    <row r="209" ht="16.05" customHeight="1" spans="1:5">
      <c r="A209" s="317">
        <v>2080106</v>
      </c>
      <c r="B209" s="269" t="s">
        <v>1217</v>
      </c>
      <c r="C209" s="304">
        <v>158.27</v>
      </c>
      <c r="D209" s="318">
        <v>158.27</v>
      </c>
      <c r="E209" s="319">
        <v>0</v>
      </c>
    </row>
    <row r="210" ht="16.05" customHeight="1" spans="1:5">
      <c r="A210" s="317">
        <v>2080108</v>
      </c>
      <c r="B210" s="269" t="s">
        <v>1218</v>
      </c>
      <c r="C210" s="304">
        <v>138.32</v>
      </c>
      <c r="D210" s="318">
        <v>138.32</v>
      </c>
      <c r="E210" s="319">
        <v>0</v>
      </c>
    </row>
    <row r="211" ht="16.05" customHeight="1" spans="1:5">
      <c r="A211" s="317">
        <v>2080109</v>
      </c>
      <c r="B211" s="269" t="s">
        <v>1219</v>
      </c>
      <c r="C211" s="304">
        <v>455.65</v>
      </c>
      <c r="D211" s="318">
        <v>455.65</v>
      </c>
      <c r="E211" s="319">
        <v>0</v>
      </c>
    </row>
    <row r="212" ht="16.05" customHeight="1" spans="1:5">
      <c r="A212" s="317">
        <v>2080110</v>
      </c>
      <c r="B212" s="269" t="s">
        <v>1220</v>
      </c>
      <c r="C212" s="304">
        <v>6.25</v>
      </c>
      <c r="D212" s="318">
        <v>6.25</v>
      </c>
      <c r="E212" s="319">
        <v>0</v>
      </c>
    </row>
    <row r="213" ht="16.05" customHeight="1" spans="1:5">
      <c r="A213" s="317">
        <v>2080111</v>
      </c>
      <c r="B213" s="269" t="s">
        <v>1221</v>
      </c>
      <c r="C213" s="304">
        <v>329.47</v>
      </c>
      <c r="D213" s="318">
        <v>329.47</v>
      </c>
      <c r="E213" s="319">
        <v>0</v>
      </c>
    </row>
    <row r="214" ht="16.05" customHeight="1" spans="1:5">
      <c r="A214" s="317">
        <v>2080112</v>
      </c>
      <c r="B214" s="269" t="s">
        <v>1222</v>
      </c>
      <c r="C214" s="304">
        <v>32.88</v>
      </c>
      <c r="D214" s="318">
        <v>32.88</v>
      </c>
      <c r="E214" s="319">
        <v>0</v>
      </c>
    </row>
    <row r="215" ht="16.05" customHeight="1" spans="1:5">
      <c r="A215" s="317">
        <v>2080116</v>
      </c>
      <c r="B215" s="269" t="s">
        <v>1223</v>
      </c>
      <c r="C215" s="304">
        <v>600</v>
      </c>
      <c r="D215" s="318">
        <v>600</v>
      </c>
      <c r="E215" s="319">
        <v>0</v>
      </c>
    </row>
    <row r="216" ht="16.05" customHeight="1" spans="1:5">
      <c r="A216" s="317">
        <v>2080199</v>
      </c>
      <c r="B216" s="269" t="s">
        <v>1224</v>
      </c>
      <c r="C216" s="304">
        <v>108</v>
      </c>
      <c r="D216" s="318">
        <v>108</v>
      </c>
      <c r="E216" s="319">
        <v>0</v>
      </c>
    </row>
    <row r="217" ht="16.05" customHeight="1" spans="1:5">
      <c r="A217" s="317">
        <v>20802</v>
      </c>
      <c r="B217" s="269" t="s">
        <v>1225</v>
      </c>
      <c r="C217" s="304">
        <f>SUM(XFD218:XFD223)</f>
        <v>0</v>
      </c>
      <c r="D217" s="318">
        <f>SUM(XFD218:XFD223)</f>
        <v>0</v>
      </c>
      <c r="E217" s="319">
        <f>SUM(XFD218:XFD223)</f>
        <v>0</v>
      </c>
    </row>
    <row r="218" ht="16.05" customHeight="1" spans="1:5">
      <c r="A218" s="317">
        <v>2080201</v>
      </c>
      <c r="B218" s="269" t="s">
        <v>1226</v>
      </c>
      <c r="C218" s="304">
        <v>384.43</v>
      </c>
      <c r="D218" s="318">
        <v>384.43</v>
      </c>
      <c r="E218" s="319">
        <v>0</v>
      </c>
    </row>
    <row r="219" ht="16.05" customHeight="1" spans="1:5">
      <c r="A219" s="317">
        <v>2080202</v>
      </c>
      <c r="B219" s="269" t="s">
        <v>1227</v>
      </c>
      <c r="C219" s="304">
        <v>70</v>
      </c>
      <c r="D219" s="318">
        <v>70</v>
      </c>
      <c r="E219" s="319">
        <v>0</v>
      </c>
    </row>
    <row r="220" ht="16.05" customHeight="1" spans="1:5">
      <c r="A220" s="317">
        <v>2080206</v>
      </c>
      <c r="B220" s="269" t="s">
        <v>1228</v>
      </c>
      <c r="C220" s="304">
        <v>0</v>
      </c>
      <c r="D220" s="318">
        <v>0</v>
      </c>
      <c r="E220" s="319">
        <v>0</v>
      </c>
    </row>
    <row r="221" ht="16.05" customHeight="1" spans="1:5">
      <c r="A221" s="317">
        <v>2080207</v>
      </c>
      <c r="B221" s="269" t="s">
        <v>1229</v>
      </c>
      <c r="C221" s="304">
        <v>30</v>
      </c>
      <c r="D221" s="318">
        <v>30</v>
      </c>
      <c r="E221" s="319">
        <v>0</v>
      </c>
    </row>
    <row r="222" ht="16.05" customHeight="1" spans="1:5">
      <c r="A222" s="317">
        <v>2080208</v>
      </c>
      <c r="B222" s="269" t="s">
        <v>1230</v>
      </c>
      <c r="C222" s="304">
        <v>0</v>
      </c>
      <c r="D222" s="318">
        <v>0</v>
      </c>
      <c r="E222" s="319">
        <v>0</v>
      </c>
    </row>
    <row r="223" ht="16.05" customHeight="1" spans="1:5">
      <c r="A223" s="317">
        <v>2080299</v>
      </c>
      <c r="B223" s="269" t="s">
        <v>1231</v>
      </c>
      <c r="C223" s="304">
        <v>30</v>
      </c>
      <c r="D223" s="318">
        <v>30</v>
      </c>
      <c r="E223" s="319">
        <v>0</v>
      </c>
    </row>
    <row r="224" ht="16.05" customHeight="1" spans="1:5">
      <c r="A224" s="317">
        <v>20805</v>
      </c>
      <c r="B224" s="269" t="s">
        <v>1232</v>
      </c>
      <c r="C224" s="304">
        <f>SUM(XFD225:XFD231)</f>
        <v>0</v>
      </c>
      <c r="D224" s="318">
        <f>SUM(XFD225:XFD231)</f>
        <v>0</v>
      </c>
      <c r="E224" s="319">
        <f>SUM(XFD225:XFD231)</f>
        <v>0</v>
      </c>
    </row>
    <row r="225" ht="16.05" customHeight="1" spans="1:5">
      <c r="A225" s="317">
        <v>2080501</v>
      </c>
      <c r="B225" s="269" t="s">
        <v>1233</v>
      </c>
      <c r="C225" s="304">
        <v>1264.52</v>
      </c>
      <c r="D225" s="318">
        <v>1264.52</v>
      </c>
      <c r="E225" s="319">
        <v>0</v>
      </c>
    </row>
    <row r="226" ht="16.05" customHeight="1" spans="1:5">
      <c r="A226" s="317">
        <v>2080502</v>
      </c>
      <c r="B226" s="269" t="s">
        <v>1234</v>
      </c>
      <c r="C226" s="304">
        <v>740.37</v>
      </c>
      <c r="D226" s="318">
        <v>739.31</v>
      </c>
      <c r="E226" s="319">
        <v>1.06</v>
      </c>
    </row>
    <row r="227" ht="16.05" customHeight="1" spans="1:5">
      <c r="A227" s="317">
        <v>2080503</v>
      </c>
      <c r="B227" s="269" t="s">
        <v>1235</v>
      </c>
      <c r="C227" s="304">
        <v>257.39</v>
      </c>
      <c r="D227" s="318">
        <v>257.39</v>
      </c>
      <c r="E227" s="319">
        <v>0</v>
      </c>
    </row>
    <row r="228" ht="16.05" customHeight="1" spans="1:5">
      <c r="A228" s="317">
        <v>2080505</v>
      </c>
      <c r="B228" s="269" t="s">
        <v>1236</v>
      </c>
      <c r="C228" s="304">
        <v>5089.18</v>
      </c>
      <c r="D228" s="318">
        <v>5089.18</v>
      </c>
      <c r="E228" s="319">
        <v>0</v>
      </c>
    </row>
    <row r="229" ht="16.05" customHeight="1" spans="1:5">
      <c r="A229" s="317">
        <v>2080506</v>
      </c>
      <c r="B229" s="269" t="s">
        <v>1237</v>
      </c>
      <c r="C229" s="304">
        <v>102.57</v>
      </c>
      <c r="D229" s="318">
        <v>99.35</v>
      </c>
      <c r="E229" s="319">
        <v>3.22</v>
      </c>
    </row>
    <row r="230" ht="16.05" customHeight="1" spans="1:5">
      <c r="A230" s="317">
        <v>2080507</v>
      </c>
      <c r="B230" s="269" t="s">
        <v>1238</v>
      </c>
      <c r="C230" s="304">
        <v>9244</v>
      </c>
      <c r="D230" s="318">
        <v>6000</v>
      </c>
      <c r="E230" s="319">
        <v>3244</v>
      </c>
    </row>
    <row r="231" ht="16.05" customHeight="1" spans="1:5">
      <c r="A231" s="317">
        <v>2080599</v>
      </c>
      <c r="B231" s="269" t="s">
        <v>1239</v>
      </c>
      <c r="C231" s="304">
        <v>6</v>
      </c>
      <c r="D231" s="318">
        <v>0</v>
      </c>
      <c r="E231" s="319">
        <v>6</v>
      </c>
    </row>
    <row r="232" ht="16.05" customHeight="1" spans="1:5">
      <c r="A232" s="317">
        <v>20806</v>
      </c>
      <c r="B232" s="269" t="s">
        <v>1240</v>
      </c>
      <c r="C232" s="304">
        <f>XFD233</f>
        <v>0</v>
      </c>
      <c r="D232" s="318">
        <f>XFD233</f>
        <v>0</v>
      </c>
      <c r="E232" s="319">
        <f>XFD233</f>
        <v>0</v>
      </c>
    </row>
    <row r="233" ht="16.05" customHeight="1" spans="1:5">
      <c r="A233" s="317">
        <v>2080601</v>
      </c>
      <c r="B233" s="269" t="s">
        <v>1241</v>
      </c>
      <c r="C233" s="304">
        <v>565</v>
      </c>
      <c r="D233" s="318">
        <v>565</v>
      </c>
      <c r="E233" s="319">
        <v>0</v>
      </c>
    </row>
    <row r="234" ht="16.05" customHeight="1" spans="1:5">
      <c r="A234" s="317">
        <v>20807</v>
      </c>
      <c r="B234" s="269" t="s">
        <v>1242</v>
      </c>
      <c r="C234" s="304">
        <f>XFD235</f>
        <v>0</v>
      </c>
      <c r="D234" s="318">
        <f>XFD235</f>
        <v>0</v>
      </c>
      <c r="E234" s="319">
        <f>XFD235</f>
        <v>0</v>
      </c>
    </row>
    <row r="235" ht="16.05" customHeight="1" spans="1:5">
      <c r="A235" s="317">
        <v>2080799</v>
      </c>
      <c r="B235" s="269" t="s">
        <v>1243</v>
      </c>
      <c r="C235" s="304">
        <v>333</v>
      </c>
      <c r="D235" s="318">
        <v>300</v>
      </c>
      <c r="E235" s="319">
        <v>33</v>
      </c>
    </row>
    <row r="236" ht="16.05" customHeight="1" spans="1:5">
      <c r="A236" s="317">
        <v>20808</v>
      </c>
      <c r="B236" s="269" t="s">
        <v>1244</v>
      </c>
      <c r="C236" s="304">
        <f>SUM(XFD237:XFD239)</f>
        <v>0</v>
      </c>
      <c r="D236" s="318">
        <f>SUM(XFD237:XFD239)</f>
        <v>0</v>
      </c>
      <c r="E236" s="319">
        <f>SUM(XFD237:XFD239)</f>
        <v>0</v>
      </c>
    </row>
    <row r="237" ht="16.05" customHeight="1" spans="1:5">
      <c r="A237" s="317">
        <v>2080801</v>
      </c>
      <c r="B237" s="269" t="s">
        <v>1245</v>
      </c>
      <c r="C237" s="304">
        <v>800.72</v>
      </c>
      <c r="D237" s="318">
        <v>0.72</v>
      </c>
      <c r="E237" s="319">
        <v>800</v>
      </c>
    </row>
    <row r="238" ht="16.05" customHeight="1" spans="1:5">
      <c r="A238" s="317">
        <v>2080803</v>
      </c>
      <c r="B238" s="269" t="s">
        <v>1246</v>
      </c>
      <c r="C238" s="304">
        <v>0</v>
      </c>
      <c r="D238" s="318">
        <v>0</v>
      </c>
      <c r="E238" s="319">
        <v>0</v>
      </c>
    </row>
    <row r="239" ht="16.05" customHeight="1" spans="1:5">
      <c r="A239" s="317">
        <v>2080899</v>
      </c>
      <c r="B239" s="269" t="s">
        <v>1247</v>
      </c>
      <c r="C239" s="304">
        <v>944.34</v>
      </c>
      <c r="D239" s="318">
        <v>0</v>
      </c>
      <c r="E239" s="319">
        <v>944.34</v>
      </c>
    </row>
    <row r="240" ht="16.05" customHeight="1" spans="1:5">
      <c r="A240" s="317">
        <v>20809</v>
      </c>
      <c r="B240" s="269" t="s">
        <v>1248</v>
      </c>
      <c r="C240" s="304">
        <f>SUM(XFD241:XFD245)</f>
        <v>0</v>
      </c>
      <c r="D240" s="318">
        <f>SUM(XFD241:XFD245)</f>
        <v>0</v>
      </c>
      <c r="E240" s="319">
        <f>SUM(XFD241:XFD245)</f>
        <v>0</v>
      </c>
    </row>
    <row r="241" ht="16.05" customHeight="1" spans="1:5">
      <c r="A241" s="317">
        <v>2080901</v>
      </c>
      <c r="B241" s="269" t="s">
        <v>1249</v>
      </c>
      <c r="C241" s="304">
        <v>80</v>
      </c>
      <c r="D241" s="318">
        <v>80</v>
      </c>
      <c r="E241" s="319">
        <v>0</v>
      </c>
    </row>
    <row r="242" ht="16.05" customHeight="1" spans="1:5">
      <c r="A242" s="317">
        <v>2080902</v>
      </c>
      <c r="B242" s="269" t="s">
        <v>1250</v>
      </c>
      <c r="C242" s="304">
        <v>1832.11</v>
      </c>
      <c r="D242" s="318">
        <v>0</v>
      </c>
      <c r="E242" s="319">
        <v>1832.11</v>
      </c>
    </row>
    <row r="243" ht="16.05" customHeight="1" spans="1:5">
      <c r="A243" s="317">
        <v>2080903</v>
      </c>
      <c r="B243" s="269" t="s">
        <v>1251</v>
      </c>
      <c r="C243" s="304">
        <v>2.21</v>
      </c>
      <c r="D243" s="318">
        <v>2.21</v>
      </c>
      <c r="E243" s="319">
        <v>0</v>
      </c>
    </row>
    <row r="244" ht="16.05" customHeight="1" spans="1:5">
      <c r="A244" s="317">
        <v>2080905</v>
      </c>
      <c r="B244" s="269" t="s">
        <v>1252</v>
      </c>
      <c r="C244" s="304">
        <v>1030.58</v>
      </c>
      <c r="D244" s="318">
        <v>410</v>
      </c>
      <c r="E244" s="319">
        <v>620.58</v>
      </c>
    </row>
    <row r="245" ht="16.05" customHeight="1" spans="1:5">
      <c r="A245" s="317">
        <v>2080999</v>
      </c>
      <c r="B245" s="269" t="s">
        <v>1253</v>
      </c>
      <c r="C245" s="304">
        <v>356.8</v>
      </c>
      <c r="D245" s="318">
        <v>152</v>
      </c>
      <c r="E245" s="319">
        <v>204.8</v>
      </c>
    </row>
    <row r="246" ht="16.05" customHeight="1" spans="1:5">
      <c r="A246" s="317">
        <v>20810</v>
      </c>
      <c r="B246" s="269" t="s">
        <v>1254</v>
      </c>
      <c r="C246" s="304">
        <f>SUM(XFD247:XFD252)</f>
        <v>0</v>
      </c>
      <c r="D246" s="318">
        <f>SUM(XFD247:XFD252)</f>
        <v>0</v>
      </c>
      <c r="E246" s="319">
        <f>SUM(XFD247:XFD252)</f>
        <v>0</v>
      </c>
    </row>
    <row r="247" ht="16.05" customHeight="1" spans="1:5">
      <c r="A247" s="317">
        <v>2081001</v>
      </c>
      <c r="B247" s="269" t="s">
        <v>1255</v>
      </c>
      <c r="C247" s="304">
        <v>123</v>
      </c>
      <c r="D247" s="318">
        <v>50</v>
      </c>
      <c r="E247" s="319">
        <v>73</v>
      </c>
    </row>
    <row r="248" ht="16.05" customHeight="1" spans="1:5">
      <c r="A248" s="317">
        <v>2081002</v>
      </c>
      <c r="B248" s="269" t="s">
        <v>1256</v>
      </c>
      <c r="C248" s="304">
        <v>180</v>
      </c>
      <c r="D248" s="318">
        <v>30</v>
      </c>
      <c r="E248" s="319">
        <v>150</v>
      </c>
    </row>
    <row r="249" ht="16.05" customHeight="1" spans="1:5">
      <c r="A249" s="317">
        <v>2081004</v>
      </c>
      <c r="B249" s="269" t="s">
        <v>1257</v>
      </c>
      <c r="C249" s="304">
        <v>27</v>
      </c>
      <c r="D249" s="318">
        <v>25</v>
      </c>
      <c r="E249" s="319">
        <v>2</v>
      </c>
    </row>
    <row r="250" ht="16.05" customHeight="1" spans="1:5">
      <c r="A250" s="317">
        <v>2081005</v>
      </c>
      <c r="B250" s="269" t="s">
        <v>1258</v>
      </c>
      <c r="C250" s="304">
        <v>237.27</v>
      </c>
      <c r="D250" s="318">
        <v>237.27</v>
      </c>
      <c r="E250" s="319">
        <v>0</v>
      </c>
    </row>
    <row r="251" ht="16.05" customHeight="1" spans="1:5">
      <c r="A251" s="317">
        <v>2081006</v>
      </c>
      <c r="B251" s="269" t="s">
        <v>1259</v>
      </c>
      <c r="C251" s="304">
        <v>1</v>
      </c>
      <c r="D251" s="318">
        <v>0</v>
      </c>
      <c r="E251" s="319">
        <v>1</v>
      </c>
    </row>
    <row r="252" ht="16.05" customHeight="1" spans="1:5">
      <c r="A252" s="317">
        <v>2081099</v>
      </c>
      <c r="B252" s="269" t="s">
        <v>1260</v>
      </c>
      <c r="C252" s="304">
        <v>51</v>
      </c>
      <c r="D252" s="318">
        <v>50</v>
      </c>
      <c r="E252" s="319">
        <v>1</v>
      </c>
    </row>
    <row r="253" ht="16.05" customHeight="1" spans="1:5">
      <c r="A253" s="317">
        <v>20811</v>
      </c>
      <c r="B253" s="269" t="s">
        <v>1261</v>
      </c>
      <c r="C253" s="304">
        <f>SUM(XFD254:XFD257)</f>
        <v>0</v>
      </c>
      <c r="D253" s="318">
        <f>SUM(XFD254:XFD257)</f>
        <v>0</v>
      </c>
      <c r="E253" s="319">
        <f>SUM(XFD254:XFD257)</f>
        <v>0</v>
      </c>
    </row>
    <row r="254" ht="16.05" customHeight="1" spans="1:5">
      <c r="A254" s="317">
        <v>2081101</v>
      </c>
      <c r="B254" s="269" t="s">
        <v>1262</v>
      </c>
      <c r="C254" s="304">
        <v>132.73</v>
      </c>
      <c r="D254" s="318">
        <v>132.73</v>
      </c>
      <c r="E254" s="319">
        <v>0</v>
      </c>
    </row>
    <row r="255" ht="16.05" customHeight="1" spans="1:5">
      <c r="A255" s="317">
        <v>2081104</v>
      </c>
      <c r="B255" s="269" t="s">
        <v>1263</v>
      </c>
      <c r="C255" s="304">
        <v>667</v>
      </c>
      <c r="D255" s="318">
        <v>667</v>
      </c>
      <c r="E255" s="319">
        <v>0</v>
      </c>
    </row>
    <row r="256" ht="16.05" customHeight="1" spans="1:5">
      <c r="A256" s="317">
        <v>2081105</v>
      </c>
      <c r="B256" s="269" t="s">
        <v>1264</v>
      </c>
      <c r="C256" s="304">
        <v>33.84</v>
      </c>
      <c r="D256" s="318">
        <v>33.84</v>
      </c>
      <c r="E256" s="319">
        <v>0</v>
      </c>
    </row>
    <row r="257" ht="16.05" customHeight="1" spans="1:5">
      <c r="A257" s="317">
        <v>2081199</v>
      </c>
      <c r="B257" s="269" t="s">
        <v>1265</v>
      </c>
      <c r="C257" s="304">
        <v>721</v>
      </c>
      <c r="D257" s="318">
        <v>711</v>
      </c>
      <c r="E257" s="319">
        <v>10</v>
      </c>
    </row>
    <row r="258" ht="16.05" customHeight="1" spans="1:5">
      <c r="A258" s="317">
        <v>20816</v>
      </c>
      <c r="B258" s="269" t="s">
        <v>1266</v>
      </c>
      <c r="C258" s="304">
        <f>SUM(XFD259:XFD261)</f>
        <v>0</v>
      </c>
      <c r="D258" s="318">
        <f>SUM(XFD259:XFD261)</f>
        <v>0</v>
      </c>
      <c r="E258" s="319">
        <f>SUM(XFD259:XFD261)</f>
        <v>0</v>
      </c>
    </row>
    <row r="259" ht="16.05" customHeight="1" spans="1:5">
      <c r="A259" s="317">
        <v>2081601</v>
      </c>
      <c r="B259" s="269" t="s">
        <v>1267</v>
      </c>
      <c r="C259" s="304">
        <v>93.4</v>
      </c>
      <c r="D259" s="318">
        <v>93.4</v>
      </c>
      <c r="E259" s="319">
        <v>0</v>
      </c>
    </row>
    <row r="260" ht="16.05" customHeight="1" spans="1:5">
      <c r="A260" s="317">
        <v>2081602</v>
      </c>
      <c r="B260" s="269" t="s">
        <v>1268</v>
      </c>
      <c r="C260" s="304">
        <v>3</v>
      </c>
      <c r="D260" s="318">
        <v>3</v>
      </c>
      <c r="E260" s="319">
        <v>0</v>
      </c>
    </row>
    <row r="261" ht="16.05" customHeight="1" spans="1:5">
      <c r="A261" s="317">
        <v>2081699</v>
      </c>
      <c r="B261" s="269" t="s">
        <v>1269</v>
      </c>
      <c r="C261" s="304">
        <v>27</v>
      </c>
      <c r="D261" s="318">
        <v>10</v>
      </c>
      <c r="E261" s="319">
        <v>17</v>
      </c>
    </row>
    <row r="262" ht="16.05" customHeight="1" spans="1:5">
      <c r="A262" s="317">
        <v>20820</v>
      </c>
      <c r="B262" s="269" t="s">
        <v>1270</v>
      </c>
      <c r="C262" s="304">
        <f>SUM(XFD263:XFD264)</f>
        <v>0</v>
      </c>
      <c r="D262" s="318">
        <f>SUM(XFD263:XFD264)</f>
        <v>0</v>
      </c>
      <c r="E262" s="319">
        <f>SUM(XFD263:XFD264)</f>
        <v>0</v>
      </c>
    </row>
    <row r="263" ht="16.05" customHeight="1" spans="1:5">
      <c r="A263" s="317">
        <v>2082001</v>
      </c>
      <c r="B263" s="269" t="s">
        <v>1271</v>
      </c>
      <c r="C263" s="304">
        <v>85</v>
      </c>
      <c r="D263" s="318">
        <v>85</v>
      </c>
      <c r="E263" s="319">
        <v>0</v>
      </c>
    </row>
    <row r="264" ht="16.05" customHeight="1" spans="1:5">
      <c r="A264" s="317">
        <v>2082002</v>
      </c>
      <c r="B264" s="269" t="s">
        <v>1272</v>
      </c>
      <c r="C264" s="304">
        <v>267.19</v>
      </c>
      <c r="D264" s="318">
        <v>62.54</v>
      </c>
      <c r="E264" s="319">
        <v>204.65</v>
      </c>
    </row>
    <row r="265" ht="16.05" customHeight="1" spans="1:5">
      <c r="A265" s="317">
        <v>20821</v>
      </c>
      <c r="B265" s="269" t="s">
        <v>1273</v>
      </c>
      <c r="C265" s="304">
        <f>XFD266</f>
        <v>0</v>
      </c>
      <c r="D265" s="318">
        <f>XFD266</f>
        <v>0</v>
      </c>
      <c r="E265" s="319">
        <f>XFD266</f>
        <v>0</v>
      </c>
    </row>
    <row r="266" ht="16.05" customHeight="1" spans="1:5">
      <c r="A266" s="317">
        <v>2082101</v>
      </c>
      <c r="B266" s="269" t="s">
        <v>1274</v>
      </c>
      <c r="C266" s="304">
        <v>209.68</v>
      </c>
      <c r="D266" s="318">
        <v>0</v>
      </c>
      <c r="E266" s="319">
        <v>209.68</v>
      </c>
    </row>
    <row r="267" ht="16.05" customHeight="1" spans="1:5">
      <c r="A267" s="317">
        <v>20825</v>
      </c>
      <c r="B267" s="269" t="s">
        <v>1275</v>
      </c>
      <c r="C267" s="304">
        <f>XFD268</f>
        <v>0</v>
      </c>
      <c r="D267" s="318">
        <f>XFD268</f>
        <v>0</v>
      </c>
      <c r="E267" s="319">
        <f>XFD268</f>
        <v>0</v>
      </c>
    </row>
    <row r="268" ht="16.05" customHeight="1" spans="1:5">
      <c r="A268" s="317">
        <v>2082501</v>
      </c>
      <c r="B268" s="269" t="s">
        <v>1276</v>
      </c>
      <c r="C268" s="304">
        <v>1882</v>
      </c>
      <c r="D268" s="318">
        <v>0</v>
      </c>
      <c r="E268" s="319">
        <v>1882</v>
      </c>
    </row>
    <row r="269" ht="16.05" customHeight="1" spans="1:5">
      <c r="A269" s="317">
        <v>20826</v>
      </c>
      <c r="B269" s="269" t="s">
        <v>1277</v>
      </c>
      <c r="C269" s="304">
        <f>XFD270</f>
        <v>0</v>
      </c>
      <c r="D269" s="318">
        <f>XFD270</f>
        <v>0</v>
      </c>
      <c r="E269" s="319">
        <f>XFD270</f>
        <v>0</v>
      </c>
    </row>
    <row r="270" ht="16.05" customHeight="1" spans="1:5">
      <c r="A270" s="317">
        <v>2082601</v>
      </c>
      <c r="B270" s="269" t="s">
        <v>1278</v>
      </c>
      <c r="C270" s="304">
        <v>150</v>
      </c>
      <c r="D270" s="318">
        <v>150</v>
      </c>
      <c r="E270" s="319">
        <v>0</v>
      </c>
    </row>
    <row r="271" ht="16.05" customHeight="1" spans="1:5">
      <c r="A271" s="317">
        <v>20828</v>
      </c>
      <c r="B271" s="269" t="s">
        <v>1279</v>
      </c>
      <c r="C271" s="304">
        <f>SUM(XFD272:XFD275)</f>
        <v>0</v>
      </c>
      <c r="D271" s="318">
        <f>SUM(XFD272:XFD275)</f>
        <v>0</v>
      </c>
      <c r="E271" s="319">
        <f>SUM(XFD272:XFD275)</f>
        <v>0</v>
      </c>
    </row>
    <row r="272" ht="16.05" customHeight="1" spans="1:5">
      <c r="A272" s="317">
        <v>2082801</v>
      </c>
      <c r="B272" s="269" t="s">
        <v>1123</v>
      </c>
      <c r="C272" s="304">
        <v>408.15</v>
      </c>
      <c r="D272" s="318">
        <v>389.46</v>
      </c>
      <c r="E272" s="319">
        <v>18.69</v>
      </c>
    </row>
    <row r="273" ht="16.05" customHeight="1" spans="1:5">
      <c r="A273" s="317">
        <v>2082804</v>
      </c>
      <c r="B273" s="269" t="s">
        <v>1280</v>
      </c>
      <c r="C273" s="304">
        <v>305</v>
      </c>
      <c r="D273" s="318">
        <v>305</v>
      </c>
      <c r="E273" s="319">
        <v>0</v>
      </c>
    </row>
    <row r="274" ht="16.05" customHeight="1" spans="1:5">
      <c r="A274" s="317">
        <v>2082850</v>
      </c>
      <c r="B274" s="269" t="s">
        <v>1124</v>
      </c>
      <c r="C274" s="304">
        <v>78.31</v>
      </c>
      <c r="D274" s="318">
        <v>78.31</v>
      </c>
      <c r="E274" s="319">
        <v>0</v>
      </c>
    </row>
    <row r="275" ht="16.05" customHeight="1" spans="1:5">
      <c r="A275" s="317">
        <v>2082899</v>
      </c>
      <c r="B275" s="269" t="s">
        <v>1281</v>
      </c>
      <c r="C275" s="304">
        <v>1083</v>
      </c>
      <c r="D275" s="318">
        <v>87</v>
      </c>
      <c r="E275" s="319">
        <v>996</v>
      </c>
    </row>
    <row r="276" ht="16.05" customHeight="1" spans="1:5">
      <c r="A276" s="317">
        <v>210</v>
      </c>
      <c r="B276" s="270" t="s">
        <v>419</v>
      </c>
      <c r="C276" s="304">
        <f>XFD277+XFD281+XFD285+XFD287+XFD297+XFD299+XFD302+XFD306+XFD308+XFD311+XFD313+XFD319+XFD321</f>
        <v>0</v>
      </c>
      <c r="D276" s="318">
        <f>XFD277+XFD281+XFD285+XFD287+XFD297+XFD299+XFD302+XFD306+XFD308+XFD311+XFD313+XFD319+XFD321</f>
        <v>0</v>
      </c>
      <c r="E276" s="319">
        <f>XFD277+XFD281+XFD285+XFD287+XFD297+XFD299+XFD302+XFD306+XFD308+XFD311+XFD313+XFD319+XFD321</f>
        <v>0</v>
      </c>
    </row>
    <row r="277" ht="16.05" customHeight="1" spans="1:5">
      <c r="A277" s="317">
        <v>21001</v>
      </c>
      <c r="B277" s="269" t="s">
        <v>1282</v>
      </c>
      <c r="C277" s="304">
        <f>SUM(XFD278:XFD280)</f>
        <v>0</v>
      </c>
      <c r="D277" s="318">
        <f>SUM(XFD278:XFD280)</f>
        <v>0</v>
      </c>
      <c r="E277" s="319">
        <f>SUM(XFD278:XFD280)</f>
        <v>0</v>
      </c>
    </row>
    <row r="278" ht="16.05" customHeight="1" spans="1:5">
      <c r="A278" s="317">
        <v>2100101</v>
      </c>
      <c r="B278" s="269" t="s">
        <v>1283</v>
      </c>
      <c r="C278" s="304">
        <v>664.72</v>
      </c>
      <c r="D278" s="318">
        <v>621.16</v>
      </c>
      <c r="E278" s="319">
        <v>43.56</v>
      </c>
    </row>
    <row r="279" ht="16.05" customHeight="1" spans="1:5">
      <c r="A279" s="317">
        <v>2100102</v>
      </c>
      <c r="B279" s="269" t="s">
        <v>1284</v>
      </c>
      <c r="C279" s="304">
        <v>12</v>
      </c>
      <c r="D279" s="318">
        <v>12</v>
      </c>
      <c r="E279" s="319">
        <v>0</v>
      </c>
    </row>
    <row r="280" ht="16.05" customHeight="1" spans="1:5">
      <c r="A280" s="317">
        <v>2100199</v>
      </c>
      <c r="B280" s="269" t="s">
        <v>1285</v>
      </c>
      <c r="C280" s="304">
        <v>15</v>
      </c>
      <c r="D280" s="318">
        <v>10</v>
      </c>
      <c r="E280" s="319">
        <v>5</v>
      </c>
    </row>
    <row r="281" ht="16.05" customHeight="1" spans="1:5">
      <c r="A281" s="317">
        <v>21002</v>
      </c>
      <c r="B281" s="269" t="s">
        <v>1286</v>
      </c>
      <c r="C281" s="304">
        <f>SUM(XFD282:XFD284)</f>
        <v>0</v>
      </c>
      <c r="D281" s="318">
        <f>SUM(XFD282:XFD284)</f>
        <v>0</v>
      </c>
      <c r="E281" s="319">
        <f>SUM(XFD282:XFD284)</f>
        <v>0</v>
      </c>
    </row>
    <row r="282" ht="16.05" customHeight="1" spans="1:5">
      <c r="A282" s="317">
        <v>2100201</v>
      </c>
      <c r="B282" s="269" t="s">
        <v>1287</v>
      </c>
      <c r="C282" s="304">
        <v>841</v>
      </c>
      <c r="D282" s="318">
        <v>220</v>
      </c>
      <c r="E282" s="319">
        <v>621</v>
      </c>
    </row>
    <row r="283" ht="16.05" customHeight="1" spans="1:5">
      <c r="A283" s="317">
        <v>2100202</v>
      </c>
      <c r="B283" s="269" t="s">
        <v>1288</v>
      </c>
      <c r="C283" s="304">
        <v>40</v>
      </c>
      <c r="D283" s="318">
        <v>40</v>
      </c>
      <c r="E283" s="319">
        <v>0</v>
      </c>
    </row>
    <row r="284" ht="16.05" customHeight="1" spans="1:5">
      <c r="A284" s="317">
        <v>2100299</v>
      </c>
      <c r="B284" s="269" t="s">
        <v>1289</v>
      </c>
      <c r="C284" s="304">
        <v>1007</v>
      </c>
      <c r="D284" s="318">
        <v>800</v>
      </c>
      <c r="E284" s="319">
        <v>207</v>
      </c>
    </row>
    <row r="285" ht="16.05" customHeight="1" spans="1:5">
      <c r="A285" s="317">
        <v>21003</v>
      </c>
      <c r="B285" s="269" t="s">
        <v>1290</v>
      </c>
      <c r="C285" s="304">
        <f>XFD286</f>
        <v>0</v>
      </c>
      <c r="D285" s="318">
        <f>XFD286</f>
        <v>0</v>
      </c>
      <c r="E285" s="319">
        <f>XFD286</f>
        <v>0</v>
      </c>
    </row>
    <row r="286" ht="16.05" customHeight="1" spans="1:5">
      <c r="A286" s="317">
        <v>2100399</v>
      </c>
      <c r="B286" s="269" t="s">
        <v>1291</v>
      </c>
      <c r="C286" s="304">
        <v>235</v>
      </c>
      <c r="D286" s="318">
        <v>0</v>
      </c>
      <c r="E286" s="319">
        <v>235</v>
      </c>
    </row>
    <row r="287" ht="16.05" customHeight="1" spans="1:5">
      <c r="A287" s="317">
        <v>21004</v>
      </c>
      <c r="B287" s="269" t="s">
        <v>1292</v>
      </c>
      <c r="C287" s="304">
        <f>SUM(XFD288:XFD296)</f>
        <v>0</v>
      </c>
      <c r="D287" s="318">
        <f>SUM(XFD288:XFD296)</f>
        <v>0</v>
      </c>
      <c r="E287" s="319">
        <f>SUM(XFD288:XFD296)</f>
        <v>0</v>
      </c>
    </row>
    <row r="288" ht="16.05" customHeight="1" spans="1:5">
      <c r="A288" s="317">
        <v>2100401</v>
      </c>
      <c r="B288" s="269" t="s">
        <v>1293</v>
      </c>
      <c r="C288" s="304">
        <v>3050.11</v>
      </c>
      <c r="D288" s="318">
        <v>2245.11</v>
      </c>
      <c r="E288" s="319">
        <v>805</v>
      </c>
    </row>
    <row r="289" ht="16.05" customHeight="1" spans="1:5">
      <c r="A289" s="317">
        <v>2100402</v>
      </c>
      <c r="B289" s="269" t="s">
        <v>1294</v>
      </c>
      <c r="C289" s="304">
        <v>256</v>
      </c>
      <c r="D289" s="318">
        <v>256</v>
      </c>
      <c r="E289" s="319">
        <v>0</v>
      </c>
    </row>
    <row r="290" ht="16.05" customHeight="1" spans="1:5">
      <c r="A290" s="317">
        <v>2100403</v>
      </c>
      <c r="B290" s="269" t="s">
        <v>1295</v>
      </c>
      <c r="C290" s="304">
        <v>180</v>
      </c>
      <c r="D290" s="318">
        <v>180</v>
      </c>
      <c r="E290" s="319">
        <v>0</v>
      </c>
    </row>
    <row r="291" ht="16.05" customHeight="1" spans="1:5">
      <c r="A291" s="317">
        <v>2100405</v>
      </c>
      <c r="B291" s="269" t="s">
        <v>1296</v>
      </c>
      <c r="C291" s="304">
        <v>0</v>
      </c>
      <c r="D291" s="318">
        <v>0</v>
      </c>
      <c r="E291" s="319">
        <v>0</v>
      </c>
    </row>
    <row r="292" ht="16.05" customHeight="1" spans="1:5">
      <c r="A292" s="317">
        <v>2100406</v>
      </c>
      <c r="B292" s="269" t="s">
        <v>1297</v>
      </c>
      <c r="C292" s="304">
        <v>580</v>
      </c>
      <c r="D292" s="318">
        <v>224</v>
      </c>
      <c r="E292" s="319">
        <v>356</v>
      </c>
    </row>
    <row r="293" ht="16.05" customHeight="1" spans="1:5">
      <c r="A293" s="317">
        <v>2100408</v>
      </c>
      <c r="B293" s="269" t="s">
        <v>1298</v>
      </c>
      <c r="C293" s="304">
        <v>445</v>
      </c>
      <c r="D293" s="318">
        <v>0</v>
      </c>
      <c r="E293" s="319">
        <v>445</v>
      </c>
    </row>
    <row r="294" ht="16.05" customHeight="1" spans="1:5">
      <c r="A294" s="317">
        <v>2100409</v>
      </c>
      <c r="B294" s="269" t="s">
        <v>1299</v>
      </c>
      <c r="C294" s="304">
        <v>503</v>
      </c>
      <c r="D294" s="318">
        <v>0</v>
      </c>
      <c r="E294" s="319">
        <v>503</v>
      </c>
    </row>
    <row r="295" ht="16.05" customHeight="1" spans="1:5">
      <c r="A295" s="317">
        <v>2100410</v>
      </c>
      <c r="B295" s="269" t="s">
        <v>1300</v>
      </c>
      <c r="C295" s="304">
        <v>87.86</v>
      </c>
      <c r="D295" s="318">
        <v>0</v>
      </c>
      <c r="E295" s="319">
        <v>87.86</v>
      </c>
    </row>
    <row r="296" ht="16.05" customHeight="1" spans="1:5">
      <c r="A296" s="317">
        <v>2100499</v>
      </c>
      <c r="B296" s="269" t="s">
        <v>1301</v>
      </c>
      <c r="C296" s="304">
        <v>1252.29</v>
      </c>
      <c r="D296" s="318">
        <v>62</v>
      </c>
      <c r="E296" s="319">
        <v>1190.29</v>
      </c>
    </row>
    <row r="297" ht="16.05" customHeight="1" spans="1:5">
      <c r="A297" s="317">
        <v>21006</v>
      </c>
      <c r="B297" s="269" t="s">
        <v>1302</v>
      </c>
      <c r="C297" s="304">
        <f>XFD298</f>
        <v>0</v>
      </c>
      <c r="D297" s="318">
        <f>XFD298</f>
        <v>0</v>
      </c>
      <c r="E297" s="319">
        <f>XFD298</f>
        <v>0</v>
      </c>
    </row>
    <row r="298" ht="16.05" customHeight="1" spans="1:5">
      <c r="A298" s="317">
        <v>2100699</v>
      </c>
      <c r="B298" s="269" t="s">
        <v>1303</v>
      </c>
      <c r="C298" s="304">
        <v>94</v>
      </c>
      <c r="D298" s="318">
        <v>0</v>
      </c>
      <c r="E298" s="319">
        <v>94</v>
      </c>
    </row>
    <row r="299" ht="16.05" customHeight="1" spans="1:5">
      <c r="A299" s="317">
        <v>21007</v>
      </c>
      <c r="B299" s="269" t="s">
        <v>1304</v>
      </c>
      <c r="C299" s="304">
        <f>SUM(XFD300:XFD301)</f>
        <v>0</v>
      </c>
      <c r="D299" s="318">
        <f>SUM(XFD300:XFD301)</f>
        <v>0</v>
      </c>
      <c r="E299" s="319">
        <f>SUM(XFD300:XFD301)</f>
        <v>0</v>
      </c>
    </row>
    <row r="300" ht="16.05" customHeight="1" spans="1:5">
      <c r="A300" s="317">
        <v>2100716</v>
      </c>
      <c r="B300" s="269" t="s">
        <v>1305</v>
      </c>
      <c r="C300" s="304">
        <v>29.75</v>
      </c>
      <c r="D300" s="318">
        <v>18.78</v>
      </c>
      <c r="E300" s="319">
        <v>10.97</v>
      </c>
    </row>
    <row r="301" ht="16.05" customHeight="1" spans="1:5">
      <c r="A301" s="317">
        <v>2100799</v>
      </c>
      <c r="B301" s="269" t="s">
        <v>1306</v>
      </c>
      <c r="C301" s="304">
        <v>306</v>
      </c>
      <c r="D301" s="318">
        <v>140</v>
      </c>
      <c r="E301" s="319">
        <v>166</v>
      </c>
    </row>
    <row r="302" ht="16.05" customHeight="1" spans="1:5">
      <c r="A302" s="317">
        <v>21011</v>
      </c>
      <c r="B302" s="269" t="s">
        <v>1307</v>
      </c>
      <c r="C302" s="304">
        <f>SUM(XFD303:XFD305)</f>
        <v>0</v>
      </c>
      <c r="D302" s="318">
        <f>SUM(XFD303:XFD305)</f>
        <v>0</v>
      </c>
      <c r="E302" s="319">
        <f>SUM(XFD303:XFD305)</f>
        <v>0</v>
      </c>
    </row>
    <row r="303" ht="16.05" customHeight="1" spans="1:5">
      <c r="A303" s="317">
        <v>2101101</v>
      </c>
      <c r="B303" s="269" t="s">
        <v>1308</v>
      </c>
      <c r="C303" s="304">
        <v>2573.67</v>
      </c>
      <c r="D303" s="318">
        <v>2573.67</v>
      </c>
      <c r="E303" s="319">
        <v>0</v>
      </c>
    </row>
    <row r="304" ht="16.05" customHeight="1" spans="1:5">
      <c r="A304" s="317">
        <v>2101102</v>
      </c>
      <c r="B304" s="269" t="s">
        <v>1309</v>
      </c>
      <c r="C304" s="304">
        <v>821.53</v>
      </c>
      <c r="D304" s="318">
        <v>821.53</v>
      </c>
      <c r="E304" s="319">
        <v>0</v>
      </c>
    </row>
    <row r="305" ht="16.05" customHeight="1" spans="1:5">
      <c r="A305" s="317">
        <v>2101199</v>
      </c>
      <c r="B305" s="269" t="s">
        <v>1310</v>
      </c>
      <c r="C305" s="304">
        <v>20</v>
      </c>
      <c r="D305" s="318">
        <v>20</v>
      </c>
      <c r="E305" s="319">
        <v>0</v>
      </c>
    </row>
    <row r="306" ht="16.05" customHeight="1" spans="1:5">
      <c r="A306" s="317">
        <v>21012</v>
      </c>
      <c r="B306" s="269" t="s">
        <v>1311</v>
      </c>
      <c r="C306" s="304">
        <f>XFD307</f>
        <v>0</v>
      </c>
      <c r="D306" s="318">
        <f>XFD307</f>
        <v>0</v>
      </c>
      <c r="E306" s="319">
        <f>XFD307</f>
        <v>0</v>
      </c>
    </row>
    <row r="307" ht="16.05" customHeight="1" spans="1:5">
      <c r="A307" s="317">
        <v>2101202</v>
      </c>
      <c r="B307" s="269" t="s">
        <v>1312</v>
      </c>
      <c r="C307" s="304">
        <v>275</v>
      </c>
      <c r="D307" s="318">
        <v>275</v>
      </c>
      <c r="E307" s="319">
        <v>0</v>
      </c>
    </row>
    <row r="308" ht="16.05" customHeight="1" spans="1:5">
      <c r="A308" s="317">
        <v>21013</v>
      </c>
      <c r="B308" s="269" t="s">
        <v>1313</v>
      </c>
      <c r="C308" s="304">
        <f>SUM(XFD309:XFD310)</f>
        <v>0</v>
      </c>
      <c r="D308" s="318">
        <f>SUM(XFD309:XFD310)</f>
        <v>0</v>
      </c>
      <c r="E308" s="319">
        <f>SUM(XFD309:XFD310)</f>
        <v>0</v>
      </c>
    </row>
    <row r="309" ht="16.05" customHeight="1" spans="1:5">
      <c r="A309" s="317">
        <v>2101301</v>
      </c>
      <c r="B309" s="269" t="s">
        <v>1314</v>
      </c>
      <c r="C309" s="304">
        <v>358</v>
      </c>
      <c r="D309" s="318">
        <v>0</v>
      </c>
      <c r="E309" s="319">
        <v>358</v>
      </c>
    </row>
    <row r="310" ht="16.05" customHeight="1" spans="1:5">
      <c r="A310" s="317">
        <v>2101399</v>
      </c>
      <c r="B310" s="269" t="s">
        <v>1315</v>
      </c>
      <c r="C310" s="304">
        <v>50</v>
      </c>
      <c r="D310" s="318">
        <v>50</v>
      </c>
      <c r="E310" s="319">
        <v>0</v>
      </c>
    </row>
    <row r="311" ht="16.05" customHeight="1" spans="1:5">
      <c r="A311" s="317">
        <v>21014</v>
      </c>
      <c r="B311" s="269" t="s">
        <v>1316</v>
      </c>
      <c r="C311" s="304">
        <f>XFD312</f>
        <v>0</v>
      </c>
      <c r="D311" s="318">
        <f>XFD312</f>
        <v>0</v>
      </c>
      <c r="E311" s="319">
        <f>XFD312</f>
        <v>0</v>
      </c>
    </row>
    <row r="312" ht="16.05" customHeight="1" spans="1:5">
      <c r="A312" s="317">
        <v>2101401</v>
      </c>
      <c r="B312" s="269" t="s">
        <v>1317</v>
      </c>
      <c r="C312" s="304">
        <v>26</v>
      </c>
      <c r="D312" s="318">
        <v>0</v>
      </c>
      <c r="E312" s="319">
        <v>26</v>
      </c>
    </row>
    <row r="313" ht="16.05" customHeight="1" spans="1:5">
      <c r="A313" s="317">
        <v>21015</v>
      </c>
      <c r="B313" s="269" t="s">
        <v>1318</v>
      </c>
      <c r="C313" s="304">
        <f>SUM(XFD314:XFD318)</f>
        <v>0</v>
      </c>
      <c r="D313" s="318">
        <f>SUM(XFD314:XFD318)</f>
        <v>0</v>
      </c>
      <c r="E313" s="319">
        <f>SUM(XFD314:XFD318)</f>
        <v>0</v>
      </c>
    </row>
    <row r="314" ht="16.05" customHeight="1" spans="1:5">
      <c r="A314" s="317">
        <v>2101501</v>
      </c>
      <c r="B314" s="269" t="s">
        <v>1123</v>
      </c>
      <c r="C314" s="304">
        <v>516.41</v>
      </c>
      <c r="D314" s="318">
        <v>516.41</v>
      </c>
      <c r="E314" s="319">
        <v>0</v>
      </c>
    </row>
    <row r="315" ht="16.05" customHeight="1" spans="1:5">
      <c r="A315" s="317">
        <v>2101503</v>
      </c>
      <c r="B315" s="269" t="s">
        <v>1319</v>
      </c>
      <c r="C315" s="304">
        <v>0</v>
      </c>
      <c r="D315" s="318">
        <v>0</v>
      </c>
      <c r="E315" s="319">
        <v>0</v>
      </c>
    </row>
    <row r="316" ht="16.05" customHeight="1" spans="1:5">
      <c r="A316" s="317">
        <v>2101504</v>
      </c>
      <c r="B316" s="269" t="s">
        <v>1128</v>
      </c>
      <c r="C316" s="304">
        <v>0</v>
      </c>
      <c r="D316" s="318">
        <v>0</v>
      </c>
      <c r="E316" s="319">
        <v>0</v>
      </c>
    </row>
    <row r="317" ht="16.05" customHeight="1" spans="1:5">
      <c r="A317" s="317">
        <v>2101505</v>
      </c>
      <c r="B317" s="269" t="s">
        <v>1320</v>
      </c>
      <c r="C317" s="304">
        <v>110</v>
      </c>
      <c r="D317" s="318">
        <v>110</v>
      </c>
      <c r="E317" s="319">
        <v>0</v>
      </c>
    </row>
    <row r="318" ht="16.05" customHeight="1" spans="1:5">
      <c r="A318" s="317">
        <v>2101506</v>
      </c>
      <c r="B318" s="269" t="s">
        <v>1321</v>
      </c>
      <c r="C318" s="304">
        <v>60</v>
      </c>
      <c r="D318" s="318">
        <v>60</v>
      </c>
      <c r="E318" s="319">
        <v>0</v>
      </c>
    </row>
    <row r="319" ht="16.05" customHeight="1" spans="1:5">
      <c r="A319" s="317">
        <v>21016</v>
      </c>
      <c r="B319" s="269" t="s">
        <v>1322</v>
      </c>
      <c r="C319" s="304">
        <f>XFD320</f>
        <v>0</v>
      </c>
      <c r="D319" s="318">
        <f>XFD320</f>
        <v>0</v>
      </c>
      <c r="E319" s="319">
        <f>XFD320</f>
        <v>0</v>
      </c>
    </row>
    <row r="320" ht="16.05" customHeight="1" spans="1:5">
      <c r="A320" s="317">
        <v>2101601</v>
      </c>
      <c r="B320" s="269" t="s">
        <v>1323</v>
      </c>
      <c r="C320" s="304">
        <v>5</v>
      </c>
      <c r="D320" s="318">
        <v>5</v>
      </c>
      <c r="E320" s="319">
        <v>0</v>
      </c>
    </row>
    <row r="321" ht="16.05" customHeight="1" spans="1:5">
      <c r="A321" s="317">
        <v>21099</v>
      </c>
      <c r="B321" s="269" t="s">
        <v>1324</v>
      </c>
      <c r="C321" s="304">
        <f>XFD322</f>
        <v>0</v>
      </c>
      <c r="D321" s="318">
        <f>XFD322</f>
        <v>0</v>
      </c>
      <c r="E321" s="319">
        <f>XFD322</f>
        <v>0</v>
      </c>
    </row>
    <row r="322" ht="16.05" customHeight="1" spans="1:5">
      <c r="A322" s="317">
        <v>2109999</v>
      </c>
      <c r="B322" s="269" t="s">
        <v>1325</v>
      </c>
      <c r="C322" s="304">
        <v>2</v>
      </c>
      <c r="D322" s="318">
        <v>2</v>
      </c>
      <c r="E322" s="319">
        <v>0</v>
      </c>
    </row>
    <row r="323" ht="16.05" customHeight="1" spans="1:5">
      <c r="A323" s="317">
        <v>211</v>
      </c>
      <c r="B323" s="270" t="s">
        <v>458</v>
      </c>
      <c r="C323" s="304">
        <f>XFD324+XFD328+XFD331+XFD336+XFD338</f>
        <v>0</v>
      </c>
      <c r="D323" s="318">
        <f>XFD324+XFD328+XFD331+XFD336+XFD338</f>
        <v>0</v>
      </c>
      <c r="E323" s="319">
        <f>XFD324+XFD328+XFD331+XFD336+XFD338</f>
        <v>0</v>
      </c>
    </row>
    <row r="324" ht="16.05" customHeight="1" spans="1:5">
      <c r="A324" s="317">
        <v>21101</v>
      </c>
      <c r="B324" s="269" t="s">
        <v>1326</v>
      </c>
      <c r="C324" s="304">
        <f>SUM(XFD325:XFD327)</f>
        <v>0</v>
      </c>
      <c r="D324" s="318">
        <f>SUM(XFD325:XFD327)</f>
        <v>0</v>
      </c>
      <c r="E324" s="319">
        <f>SUM(XFD325:XFD327)</f>
        <v>0</v>
      </c>
    </row>
    <row r="325" ht="16.05" customHeight="1" spans="1:5">
      <c r="A325" s="317">
        <v>2110101</v>
      </c>
      <c r="B325" s="269" t="s">
        <v>1327</v>
      </c>
      <c r="C325" s="304">
        <v>481.9</v>
      </c>
      <c r="D325" s="318">
        <v>481.9</v>
      </c>
      <c r="E325" s="319">
        <v>0</v>
      </c>
    </row>
    <row r="326" ht="16.05" customHeight="1" spans="1:5">
      <c r="A326" s="317">
        <v>2110102</v>
      </c>
      <c r="B326" s="269" t="s">
        <v>1328</v>
      </c>
      <c r="C326" s="304">
        <v>395.54</v>
      </c>
      <c r="D326" s="318">
        <v>395.54</v>
      </c>
      <c r="E326" s="319">
        <v>0</v>
      </c>
    </row>
    <row r="327" ht="16.05" customHeight="1" spans="1:5">
      <c r="A327" s="317">
        <v>2110199</v>
      </c>
      <c r="B327" s="269" t="s">
        <v>1329</v>
      </c>
      <c r="C327" s="304">
        <v>376.26</v>
      </c>
      <c r="D327" s="318">
        <v>376.26</v>
      </c>
      <c r="E327" s="319">
        <v>0</v>
      </c>
    </row>
    <row r="328" ht="16.05" customHeight="1" spans="1:5">
      <c r="A328" s="317">
        <v>21102</v>
      </c>
      <c r="B328" s="269" t="s">
        <v>1330</v>
      </c>
      <c r="C328" s="304">
        <f>SUM(XFD329:XFD330)</f>
        <v>0</v>
      </c>
      <c r="D328" s="318">
        <f>SUM(XFD329:XFD330)</f>
        <v>0</v>
      </c>
      <c r="E328" s="319">
        <f>SUM(XFD329:XFD330)</f>
        <v>0</v>
      </c>
    </row>
    <row r="329" ht="16.05" customHeight="1" spans="1:5">
      <c r="A329" s="317">
        <v>2110203</v>
      </c>
      <c r="B329" s="269" t="s">
        <v>1331</v>
      </c>
      <c r="C329" s="304">
        <v>0</v>
      </c>
      <c r="D329" s="318">
        <v>0</v>
      </c>
      <c r="E329" s="319">
        <v>0</v>
      </c>
    </row>
    <row r="330" ht="16.05" customHeight="1" spans="1:5">
      <c r="A330" s="317">
        <v>2110299</v>
      </c>
      <c r="B330" s="269" t="s">
        <v>1332</v>
      </c>
      <c r="C330" s="304">
        <v>443.59</v>
      </c>
      <c r="D330" s="318">
        <v>287.59</v>
      </c>
      <c r="E330" s="319">
        <v>156</v>
      </c>
    </row>
    <row r="331" ht="16.05" customHeight="1" spans="1:5">
      <c r="A331" s="317">
        <v>21103</v>
      </c>
      <c r="B331" s="269" t="s">
        <v>1333</v>
      </c>
      <c r="C331" s="304">
        <f>SUM(XFD332:XFD335)</f>
        <v>0</v>
      </c>
      <c r="D331" s="318">
        <f>SUM(XFD332:XFD335)</f>
        <v>0</v>
      </c>
      <c r="E331" s="319">
        <f>SUM(XFD332:XFD335)</f>
        <v>0</v>
      </c>
    </row>
    <row r="332" ht="16.05" customHeight="1" spans="1:5">
      <c r="A332" s="317">
        <v>2110301</v>
      </c>
      <c r="B332" s="269" t="s">
        <v>1334</v>
      </c>
      <c r="C332" s="304">
        <v>47</v>
      </c>
      <c r="D332" s="318">
        <v>0</v>
      </c>
      <c r="E332" s="319">
        <v>47</v>
      </c>
    </row>
    <row r="333" ht="16.05" customHeight="1" spans="1:5">
      <c r="A333" s="317">
        <v>2110302</v>
      </c>
      <c r="B333" s="269" t="s">
        <v>1335</v>
      </c>
      <c r="C333" s="304">
        <v>5790</v>
      </c>
      <c r="D333" s="318">
        <v>2500</v>
      </c>
      <c r="E333" s="319">
        <v>3290</v>
      </c>
    </row>
    <row r="334" ht="16.05" customHeight="1" spans="1:5">
      <c r="A334" s="317">
        <v>2110307</v>
      </c>
      <c r="B334" s="269" t="s">
        <v>1336</v>
      </c>
      <c r="C334" s="304">
        <v>394</v>
      </c>
      <c r="D334" s="318">
        <v>0</v>
      </c>
      <c r="E334" s="319">
        <v>394</v>
      </c>
    </row>
    <row r="335" ht="16.05" customHeight="1" spans="1:5">
      <c r="A335" s="317">
        <v>2110399</v>
      </c>
      <c r="B335" s="269" t="s">
        <v>1337</v>
      </c>
      <c r="C335" s="304">
        <v>394</v>
      </c>
      <c r="D335" s="318">
        <v>0</v>
      </c>
      <c r="E335" s="319">
        <v>394</v>
      </c>
    </row>
    <row r="336" ht="16.05" customHeight="1" spans="1:5">
      <c r="A336" s="317">
        <v>21110</v>
      </c>
      <c r="B336" s="269" t="s">
        <v>1338</v>
      </c>
      <c r="C336" s="304">
        <f>XFD337</f>
        <v>0</v>
      </c>
      <c r="D336" s="318">
        <f>XFD337</f>
        <v>0</v>
      </c>
      <c r="E336" s="319">
        <f>XFD337</f>
        <v>0</v>
      </c>
    </row>
    <row r="337" ht="16.05" customHeight="1" spans="1:5">
      <c r="A337" s="317">
        <v>2111001</v>
      </c>
      <c r="B337" s="269" t="s">
        <v>1339</v>
      </c>
      <c r="C337" s="304">
        <v>6498</v>
      </c>
      <c r="D337" s="318">
        <v>0</v>
      </c>
      <c r="E337" s="319">
        <v>6498</v>
      </c>
    </row>
    <row r="338" ht="16.05" customHeight="1" spans="1:5">
      <c r="A338" s="317">
        <v>21111</v>
      </c>
      <c r="B338" s="269" t="s">
        <v>1340</v>
      </c>
      <c r="C338" s="304">
        <f>XFD339</f>
        <v>0</v>
      </c>
      <c r="D338" s="318">
        <f>XFD339</f>
        <v>0</v>
      </c>
      <c r="E338" s="319">
        <f>XFD339</f>
        <v>0</v>
      </c>
    </row>
    <row r="339" ht="16.05" customHeight="1" spans="1:5">
      <c r="A339" s="317">
        <v>2111199</v>
      </c>
      <c r="B339" s="269" t="s">
        <v>1341</v>
      </c>
      <c r="C339" s="304">
        <v>0</v>
      </c>
      <c r="D339" s="318">
        <v>0</v>
      </c>
      <c r="E339" s="319">
        <v>0</v>
      </c>
    </row>
    <row r="340" ht="16.05" customHeight="1" spans="1:5">
      <c r="A340" s="317">
        <v>212</v>
      </c>
      <c r="B340" s="270" t="s">
        <v>479</v>
      </c>
      <c r="C340" s="304">
        <f>XFD341+XFD347+XFD349+XFD351+XFD353+XFD355+XFD357+XFD360</f>
        <v>0</v>
      </c>
      <c r="D340" s="318">
        <f>XFD341+XFD347+XFD349+XFD351+XFD353+XFD355+XFD357+XFD360</f>
        <v>0</v>
      </c>
      <c r="E340" s="319">
        <f>XFD341+XFD347+XFD349+XFD351+XFD353+XFD355+XFD357+XFD360</f>
        <v>0</v>
      </c>
    </row>
    <row r="341" ht="16.05" customHeight="1" spans="1:5">
      <c r="A341" s="317">
        <v>21201</v>
      </c>
      <c r="B341" s="269" t="s">
        <v>1342</v>
      </c>
      <c r="C341" s="304">
        <f>SUM(XFD342:XFD346)</f>
        <v>0</v>
      </c>
      <c r="D341" s="318">
        <f>SUM(XFD342:XFD346)</f>
        <v>0</v>
      </c>
      <c r="E341" s="319">
        <f>SUM(XFD342:XFD346)</f>
        <v>0</v>
      </c>
    </row>
    <row r="342" ht="16.05" customHeight="1" spans="1:5">
      <c r="A342" s="317">
        <v>2120101</v>
      </c>
      <c r="B342" s="269" t="s">
        <v>1343</v>
      </c>
      <c r="C342" s="304">
        <v>3297.83</v>
      </c>
      <c r="D342" s="318">
        <v>3297.83</v>
      </c>
      <c r="E342" s="319">
        <v>0</v>
      </c>
    </row>
    <row r="343" ht="16.05" customHeight="1" spans="1:5">
      <c r="A343" s="317">
        <v>2120102</v>
      </c>
      <c r="B343" s="269" t="s">
        <v>1344</v>
      </c>
      <c r="C343" s="304">
        <v>0</v>
      </c>
      <c r="D343" s="318">
        <v>0</v>
      </c>
      <c r="E343" s="319">
        <v>0</v>
      </c>
    </row>
    <row r="344" ht="16.05" customHeight="1" spans="1:5">
      <c r="A344" s="317">
        <v>2120104</v>
      </c>
      <c r="B344" s="269" t="s">
        <v>1345</v>
      </c>
      <c r="C344" s="304">
        <v>2170.35</v>
      </c>
      <c r="D344" s="318">
        <v>2170.35</v>
      </c>
      <c r="E344" s="319">
        <v>0</v>
      </c>
    </row>
    <row r="345" ht="16.05" customHeight="1" spans="1:5">
      <c r="A345" s="317">
        <v>2120109</v>
      </c>
      <c r="B345" s="269" t="s">
        <v>1346</v>
      </c>
      <c r="C345" s="304">
        <v>360.87</v>
      </c>
      <c r="D345" s="318">
        <v>360.87</v>
      </c>
      <c r="E345" s="319">
        <v>0</v>
      </c>
    </row>
    <row r="346" ht="16.05" customHeight="1" spans="1:5">
      <c r="A346" s="317">
        <v>2120199</v>
      </c>
      <c r="B346" s="269" t="s">
        <v>1347</v>
      </c>
      <c r="C346" s="304">
        <v>711.65</v>
      </c>
      <c r="D346" s="318">
        <v>711.65</v>
      </c>
      <c r="E346" s="319">
        <v>0</v>
      </c>
    </row>
    <row r="347" ht="16.05" customHeight="1" spans="1:5">
      <c r="A347" s="317">
        <v>21202</v>
      </c>
      <c r="B347" s="269" t="s">
        <v>1348</v>
      </c>
      <c r="C347" s="304">
        <f>XFD348</f>
        <v>0</v>
      </c>
      <c r="D347" s="318">
        <f>XFD348</f>
        <v>0</v>
      </c>
      <c r="E347" s="319">
        <f>XFD348</f>
        <v>0</v>
      </c>
    </row>
    <row r="348" ht="16.05" customHeight="1" spans="1:5">
      <c r="A348" s="317">
        <v>2120201</v>
      </c>
      <c r="B348" s="269" t="s">
        <v>1349</v>
      </c>
      <c r="C348" s="304">
        <v>264.2</v>
      </c>
      <c r="D348" s="318">
        <v>264.2</v>
      </c>
      <c r="E348" s="319">
        <v>0</v>
      </c>
    </row>
    <row r="349" ht="16.05" customHeight="1" spans="1:5">
      <c r="A349" s="317">
        <v>21203</v>
      </c>
      <c r="B349" s="269" t="s">
        <v>1350</v>
      </c>
      <c r="C349" s="304">
        <f>XFD350</f>
        <v>0</v>
      </c>
      <c r="D349" s="318">
        <f>XFD350</f>
        <v>0</v>
      </c>
      <c r="E349" s="319">
        <f>XFD350</f>
        <v>0</v>
      </c>
    </row>
    <row r="350" ht="16.05" customHeight="1" spans="1:5">
      <c r="A350" s="317">
        <v>2120399</v>
      </c>
      <c r="B350" s="269" t="s">
        <v>1351</v>
      </c>
      <c r="C350" s="304">
        <v>1044.66</v>
      </c>
      <c r="D350" s="318">
        <v>836.66</v>
      </c>
      <c r="E350" s="319">
        <v>208</v>
      </c>
    </row>
    <row r="351" ht="16.05" customHeight="1" spans="1:5">
      <c r="A351" s="317">
        <v>21205</v>
      </c>
      <c r="B351" s="269" t="s">
        <v>1352</v>
      </c>
      <c r="C351" s="304">
        <f>XFD352</f>
        <v>0</v>
      </c>
      <c r="D351" s="318">
        <f>XFD352</f>
        <v>0</v>
      </c>
      <c r="E351" s="319">
        <f>XFD352</f>
        <v>0</v>
      </c>
    </row>
    <row r="352" ht="16.05" customHeight="1" spans="1:5">
      <c r="A352" s="317">
        <v>2120501</v>
      </c>
      <c r="B352" s="269" t="s">
        <v>1353</v>
      </c>
      <c r="C352" s="304">
        <v>3335.61</v>
      </c>
      <c r="D352" s="318">
        <v>3212.61</v>
      </c>
      <c r="E352" s="319">
        <v>123</v>
      </c>
    </row>
    <row r="353" ht="16.05" customHeight="1" spans="1:5">
      <c r="A353" s="317">
        <v>21206</v>
      </c>
      <c r="B353" s="269" t="s">
        <v>1354</v>
      </c>
      <c r="C353" s="304">
        <f>XFD354</f>
        <v>0</v>
      </c>
      <c r="D353" s="318">
        <f>XFD354</f>
        <v>0</v>
      </c>
      <c r="E353" s="319">
        <f>XFD354</f>
        <v>0</v>
      </c>
    </row>
    <row r="354" ht="16.05" customHeight="1" spans="1:5">
      <c r="A354" s="317">
        <v>2120601</v>
      </c>
      <c r="B354" s="269" t="s">
        <v>1355</v>
      </c>
      <c r="C354" s="304">
        <v>364.91</v>
      </c>
      <c r="D354" s="318">
        <v>364.91</v>
      </c>
      <c r="E354" s="319">
        <v>0</v>
      </c>
    </row>
    <row r="355" ht="16.05" customHeight="1" spans="1:5">
      <c r="A355" s="317">
        <v>21213</v>
      </c>
      <c r="B355" s="269" t="s">
        <v>1356</v>
      </c>
      <c r="C355" s="304">
        <f>XFD356</f>
        <v>0</v>
      </c>
      <c r="D355" s="318">
        <f>XFD356</f>
        <v>0</v>
      </c>
      <c r="E355" s="319">
        <f>XFD356</f>
        <v>0</v>
      </c>
    </row>
    <row r="356" ht="16.05" customHeight="1" spans="1:5">
      <c r="A356" s="317">
        <v>2121302</v>
      </c>
      <c r="B356" s="269" t="s">
        <v>1357</v>
      </c>
      <c r="C356" s="304">
        <v>0</v>
      </c>
      <c r="D356" s="318">
        <v>0</v>
      </c>
      <c r="E356" s="319">
        <v>0</v>
      </c>
    </row>
    <row r="357" ht="16.05" customHeight="1" spans="1:5">
      <c r="A357" s="317">
        <v>21214</v>
      </c>
      <c r="B357" s="269" t="s">
        <v>1358</v>
      </c>
      <c r="C357" s="304">
        <f>SUM(XFD358:XFD359)</f>
        <v>0</v>
      </c>
      <c r="D357" s="318">
        <f>SUM(XFD358:XFD359)</f>
        <v>0</v>
      </c>
      <c r="E357" s="319">
        <f>SUM(XFD358:XFD359)</f>
        <v>0</v>
      </c>
    </row>
    <row r="358" ht="16.05" customHeight="1" spans="1:5">
      <c r="A358" s="317">
        <v>2121401</v>
      </c>
      <c r="B358" s="269" t="s">
        <v>1359</v>
      </c>
      <c r="C358" s="304">
        <v>0</v>
      </c>
      <c r="D358" s="318">
        <v>0</v>
      </c>
      <c r="E358" s="319">
        <v>0</v>
      </c>
    </row>
    <row r="359" ht="16.05" customHeight="1" spans="1:5">
      <c r="A359" s="317">
        <v>2121499</v>
      </c>
      <c r="B359" s="269" t="s">
        <v>1360</v>
      </c>
      <c r="C359" s="304">
        <v>0</v>
      </c>
      <c r="D359" s="318">
        <v>0</v>
      </c>
      <c r="E359" s="319">
        <v>0</v>
      </c>
    </row>
    <row r="360" ht="16.05" customHeight="1" spans="1:5">
      <c r="A360" s="317">
        <v>21299</v>
      </c>
      <c r="B360" s="269" t="s">
        <v>1361</v>
      </c>
      <c r="C360" s="304">
        <f>XFD361</f>
        <v>0</v>
      </c>
      <c r="D360" s="318">
        <f>XFD361</f>
        <v>0</v>
      </c>
      <c r="E360" s="319">
        <f>XFD361</f>
        <v>0</v>
      </c>
    </row>
    <row r="361" ht="16.05" customHeight="1" spans="1:5">
      <c r="A361" s="317">
        <v>2129999</v>
      </c>
      <c r="B361" s="269" t="s">
        <v>1362</v>
      </c>
      <c r="C361" s="304">
        <v>400</v>
      </c>
      <c r="D361" s="318">
        <v>0</v>
      </c>
      <c r="E361" s="319">
        <v>400</v>
      </c>
    </row>
    <row r="362" ht="16.05" customHeight="1" spans="1:5">
      <c r="A362" s="317">
        <v>213</v>
      </c>
      <c r="B362" s="270" t="s">
        <v>496</v>
      </c>
      <c r="C362" s="304">
        <f>XFD363+XFD377+XFD384+XFD397+XFD401+XFD403</f>
        <v>0</v>
      </c>
      <c r="D362" s="318">
        <f>XFD363+XFD377+XFD384+XFD397+XFD401+XFD403</f>
        <v>0</v>
      </c>
      <c r="E362" s="319">
        <f>XFD363+XFD377+XFD384+XFD397+XFD401+XFD403</f>
        <v>0</v>
      </c>
    </row>
    <row r="363" ht="16.05" customHeight="1" spans="1:5">
      <c r="A363" s="317">
        <v>21301</v>
      </c>
      <c r="B363" s="269" t="s">
        <v>1363</v>
      </c>
      <c r="C363" s="304">
        <f>SUM(XFD364:XFD376)</f>
        <v>0</v>
      </c>
      <c r="D363" s="318">
        <f>SUM(XFD364:XFD376)</f>
        <v>0</v>
      </c>
      <c r="E363" s="319">
        <f>SUM(XFD364:XFD376)</f>
        <v>0</v>
      </c>
    </row>
    <row r="364" ht="16.05" customHeight="1" spans="1:5">
      <c r="A364" s="317">
        <v>2130101</v>
      </c>
      <c r="B364" s="269" t="s">
        <v>1364</v>
      </c>
      <c r="C364" s="304">
        <v>1146.15</v>
      </c>
      <c r="D364" s="318">
        <v>1146.15</v>
      </c>
      <c r="E364" s="319">
        <v>0</v>
      </c>
    </row>
    <row r="365" ht="16.05" customHeight="1" spans="1:5">
      <c r="A365" s="317">
        <v>2130102</v>
      </c>
      <c r="B365" s="269" t="s">
        <v>1365</v>
      </c>
      <c r="C365" s="304">
        <v>25.68</v>
      </c>
      <c r="D365" s="318">
        <v>25.68</v>
      </c>
      <c r="E365" s="319">
        <v>0</v>
      </c>
    </row>
    <row r="366" ht="16.05" customHeight="1" spans="1:5">
      <c r="A366" s="317">
        <v>2130103</v>
      </c>
      <c r="B366" s="269" t="s">
        <v>1366</v>
      </c>
      <c r="C366" s="304">
        <v>0</v>
      </c>
      <c r="D366" s="318">
        <v>0</v>
      </c>
      <c r="E366" s="319">
        <v>0</v>
      </c>
    </row>
    <row r="367" ht="16.05" customHeight="1" spans="1:5">
      <c r="A367" s="317">
        <v>2130106</v>
      </c>
      <c r="B367" s="269" t="s">
        <v>1367</v>
      </c>
      <c r="C367" s="304">
        <v>410</v>
      </c>
      <c r="D367" s="318">
        <v>410</v>
      </c>
      <c r="E367" s="319">
        <v>0</v>
      </c>
    </row>
    <row r="368" ht="16.05" customHeight="1" spans="1:5">
      <c r="A368" s="317">
        <v>2130108</v>
      </c>
      <c r="B368" s="269" t="s">
        <v>1368</v>
      </c>
      <c r="C368" s="304">
        <v>30</v>
      </c>
      <c r="D368" s="318">
        <v>0</v>
      </c>
      <c r="E368" s="319">
        <v>30</v>
      </c>
    </row>
    <row r="369" ht="16.05" customHeight="1" spans="1:5">
      <c r="A369" s="317">
        <v>2130109</v>
      </c>
      <c r="B369" s="269" t="s">
        <v>1369</v>
      </c>
      <c r="C369" s="304">
        <v>57</v>
      </c>
      <c r="D369" s="318">
        <v>57</v>
      </c>
      <c r="E369" s="319">
        <v>0</v>
      </c>
    </row>
    <row r="370" ht="16.05" customHeight="1" spans="1:5">
      <c r="A370" s="317">
        <v>2130110</v>
      </c>
      <c r="B370" s="269" t="s">
        <v>1370</v>
      </c>
      <c r="C370" s="304">
        <v>30</v>
      </c>
      <c r="D370" s="318">
        <v>30</v>
      </c>
      <c r="E370" s="319">
        <v>0</v>
      </c>
    </row>
    <row r="371" ht="16.05" customHeight="1" spans="1:5">
      <c r="A371" s="317">
        <v>2130112</v>
      </c>
      <c r="B371" s="269" t="s">
        <v>1371</v>
      </c>
      <c r="C371" s="304">
        <v>45</v>
      </c>
      <c r="D371" s="318">
        <v>45</v>
      </c>
      <c r="E371" s="319">
        <v>0</v>
      </c>
    </row>
    <row r="372" ht="16.05" customHeight="1" spans="1:5">
      <c r="A372" s="317">
        <v>2130122</v>
      </c>
      <c r="B372" s="269" t="s">
        <v>1372</v>
      </c>
      <c r="C372" s="304">
        <v>2000</v>
      </c>
      <c r="D372" s="318">
        <v>2000</v>
      </c>
      <c r="E372" s="319">
        <v>0</v>
      </c>
    </row>
    <row r="373" ht="16.05" customHeight="1" spans="1:5">
      <c r="A373" s="317">
        <v>2130124</v>
      </c>
      <c r="B373" s="269" t="s">
        <v>1373</v>
      </c>
      <c r="C373" s="304">
        <v>0</v>
      </c>
      <c r="D373" s="318">
        <v>0</v>
      </c>
      <c r="E373" s="319">
        <v>0</v>
      </c>
    </row>
    <row r="374" ht="16.05" customHeight="1" spans="1:5">
      <c r="A374" s="317">
        <v>2130148</v>
      </c>
      <c r="B374" s="269" t="s">
        <v>1374</v>
      </c>
      <c r="C374" s="304">
        <v>2</v>
      </c>
      <c r="D374" s="318">
        <v>0</v>
      </c>
      <c r="E374" s="319">
        <v>2</v>
      </c>
    </row>
    <row r="375" ht="16.05" customHeight="1" spans="1:5">
      <c r="A375" s="317">
        <v>2130152</v>
      </c>
      <c r="B375" s="269" t="s">
        <v>1375</v>
      </c>
      <c r="C375" s="304">
        <v>17</v>
      </c>
      <c r="D375" s="318">
        <v>0</v>
      </c>
      <c r="E375" s="319">
        <v>17</v>
      </c>
    </row>
    <row r="376" ht="16.05" customHeight="1" spans="1:5">
      <c r="A376" s="317">
        <v>2130199</v>
      </c>
      <c r="B376" s="269" t="s">
        <v>1376</v>
      </c>
      <c r="C376" s="304">
        <v>608</v>
      </c>
      <c r="D376" s="318">
        <v>600</v>
      </c>
      <c r="E376" s="319">
        <v>8</v>
      </c>
    </row>
    <row r="377" ht="16.05" customHeight="1" spans="1:5">
      <c r="A377" s="317">
        <v>21302</v>
      </c>
      <c r="B377" s="269" t="s">
        <v>1377</v>
      </c>
      <c r="C377" s="304">
        <f>SUM(XFD378:XFD383)</f>
        <v>0</v>
      </c>
      <c r="D377" s="318">
        <f>SUM(XFD378:XFD383)</f>
        <v>0</v>
      </c>
      <c r="E377" s="319">
        <f>SUM(XFD378:XFD383)</f>
        <v>0</v>
      </c>
    </row>
    <row r="378" ht="16.05" customHeight="1" spans="1:5">
      <c r="A378" s="317">
        <v>2130201</v>
      </c>
      <c r="B378" s="269" t="s">
        <v>1378</v>
      </c>
      <c r="C378" s="304">
        <v>25.74</v>
      </c>
      <c r="D378" s="318">
        <v>25.74</v>
      </c>
      <c r="E378" s="319">
        <v>0</v>
      </c>
    </row>
    <row r="379" ht="16.05" customHeight="1" spans="1:5">
      <c r="A379" s="317">
        <v>2130204</v>
      </c>
      <c r="B379" s="269" t="s">
        <v>1379</v>
      </c>
      <c r="C379" s="304">
        <v>576.96</v>
      </c>
      <c r="D379" s="318">
        <v>576.96</v>
      </c>
      <c r="E379" s="319">
        <v>0</v>
      </c>
    </row>
    <row r="380" ht="16.05" customHeight="1" spans="1:5">
      <c r="A380" s="317">
        <v>2130205</v>
      </c>
      <c r="B380" s="269" t="s">
        <v>1380</v>
      </c>
      <c r="C380" s="304">
        <v>738.26</v>
      </c>
      <c r="D380" s="318">
        <v>219.01</v>
      </c>
      <c r="E380" s="319">
        <v>519.25</v>
      </c>
    </row>
    <row r="381" ht="16.05" customHeight="1" spans="1:5">
      <c r="A381" s="317">
        <v>2130206</v>
      </c>
      <c r="B381" s="269" t="s">
        <v>1381</v>
      </c>
      <c r="C381" s="304">
        <v>56.25</v>
      </c>
      <c r="D381" s="318">
        <v>56.25</v>
      </c>
      <c r="E381" s="319">
        <v>0</v>
      </c>
    </row>
    <row r="382" ht="16.05" customHeight="1" spans="1:5">
      <c r="A382" s="317">
        <v>2130207</v>
      </c>
      <c r="B382" s="269" t="s">
        <v>1382</v>
      </c>
      <c r="C382" s="304">
        <v>761.48</v>
      </c>
      <c r="D382" s="318">
        <v>748.48</v>
      </c>
      <c r="E382" s="319">
        <v>13</v>
      </c>
    </row>
    <row r="383" ht="16.05" customHeight="1" spans="1:5">
      <c r="A383" s="317">
        <v>2130234</v>
      </c>
      <c r="B383" s="269" t="s">
        <v>1383</v>
      </c>
      <c r="C383" s="304">
        <v>15.48</v>
      </c>
      <c r="D383" s="318">
        <v>15.48</v>
      </c>
      <c r="E383" s="319">
        <v>0</v>
      </c>
    </row>
    <row r="384" ht="16.05" customHeight="1" spans="1:5">
      <c r="A384" s="317">
        <v>21303</v>
      </c>
      <c r="B384" s="269" t="s">
        <v>1384</v>
      </c>
      <c r="C384" s="304">
        <f>SUM(XFD385:XFD396)</f>
        <v>0</v>
      </c>
      <c r="D384" s="318">
        <f>SUM(XFD385:XFD396)</f>
        <v>0</v>
      </c>
      <c r="E384" s="319">
        <f>SUM(XFD385:XFD396)</f>
        <v>0</v>
      </c>
    </row>
    <row r="385" ht="16.05" customHeight="1" spans="1:5">
      <c r="A385" s="317">
        <v>2130301</v>
      </c>
      <c r="B385" s="269" t="s">
        <v>1385</v>
      </c>
      <c r="C385" s="304">
        <v>458.08</v>
      </c>
      <c r="D385" s="318">
        <v>458.08</v>
      </c>
      <c r="E385" s="319">
        <v>0</v>
      </c>
    </row>
    <row r="386" ht="16.05" customHeight="1" spans="1:5">
      <c r="A386" s="317">
        <v>2130302</v>
      </c>
      <c r="B386" s="269" t="s">
        <v>1386</v>
      </c>
      <c r="C386" s="304">
        <v>25</v>
      </c>
      <c r="D386" s="318">
        <v>25</v>
      </c>
      <c r="E386" s="319">
        <v>0</v>
      </c>
    </row>
    <row r="387" ht="16.05" customHeight="1" spans="1:5">
      <c r="A387" s="317">
        <v>2130304</v>
      </c>
      <c r="B387" s="269" t="s">
        <v>1387</v>
      </c>
      <c r="C387" s="304">
        <v>622.35</v>
      </c>
      <c r="D387" s="318">
        <v>622.35</v>
      </c>
      <c r="E387" s="319">
        <v>0</v>
      </c>
    </row>
    <row r="388" ht="16.05" customHeight="1" spans="1:5">
      <c r="A388" s="317">
        <v>2130305</v>
      </c>
      <c r="B388" s="269" t="s">
        <v>1388</v>
      </c>
      <c r="C388" s="304">
        <v>1127.24</v>
      </c>
      <c r="D388" s="318">
        <v>0</v>
      </c>
      <c r="E388" s="319">
        <v>1127.24</v>
      </c>
    </row>
    <row r="389" ht="16.05" customHeight="1" spans="1:5">
      <c r="A389" s="317">
        <v>2130306</v>
      </c>
      <c r="B389" s="269" t="s">
        <v>1389</v>
      </c>
      <c r="C389" s="304">
        <v>819.46</v>
      </c>
      <c r="D389" s="318">
        <v>819.46</v>
      </c>
      <c r="E389" s="319">
        <v>0</v>
      </c>
    </row>
    <row r="390" ht="16.05" customHeight="1" spans="1:5">
      <c r="A390" s="317">
        <v>2130309</v>
      </c>
      <c r="B390" s="269" t="s">
        <v>1390</v>
      </c>
      <c r="C390" s="304">
        <v>103.12</v>
      </c>
      <c r="D390" s="318">
        <v>103.12</v>
      </c>
      <c r="E390" s="319">
        <v>0</v>
      </c>
    </row>
    <row r="391" ht="16.05" customHeight="1" spans="1:5">
      <c r="A391" s="317">
        <v>2130313</v>
      </c>
      <c r="B391" s="269" t="s">
        <v>1391</v>
      </c>
      <c r="C391" s="304">
        <v>25</v>
      </c>
      <c r="D391" s="318">
        <v>25</v>
      </c>
      <c r="E391" s="319">
        <v>0</v>
      </c>
    </row>
    <row r="392" ht="16.05" customHeight="1" spans="1:5">
      <c r="A392" s="317">
        <v>2130314</v>
      </c>
      <c r="B392" s="269" t="s">
        <v>1392</v>
      </c>
      <c r="C392" s="304">
        <v>50</v>
      </c>
      <c r="D392" s="318">
        <v>50</v>
      </c>
      <c r="E392" s="319">
        <v>0</v>
      </c>
    </row>
    <row r="393" ht="16.05" customHeight="1" spans="1:5">
      <c r="A393" s="317">
        <v>2130317</v>
      </c>
      <c r="B393" s="269" t="s">
        <v>1393</v>
      </c>
      <c r="C393" s="304">
        <v>73.23</v>
      </c>
      <c r="D393" s="318">
        <v>73.23</v>
      </c>
      <c r="E393" s="319">
        <v>0</v>
      </c>
    </row>
    <row r="394" ht="16.05" customHeight="1" spans="1:5">
      <c r="A394" s="317">
        <v>2130321</v>
      </c>
      <c r="B394" s="269" t="s">
        <v>1394</v>
      </c>
      <c r="C394" s="304">
        <v>30</v>
      </c>
      <c r="D394" s="318">
        <v>30</v>
      </c>
      <c r="E394" s="319">
        <v>0</v>
      </c>
    </row>
    <row r="395" ht="16.05" customHeight="1" spans="1:5">
      <c r="A395" s="317">
        <v>2130334</v>
      </c>
      <c r="B395" s="269" t="s">
        <v>1395</v>
      </c>
      <c r="C395" s="304">
        <v>48.21</v>
      </c>
      <c r="D395" s="318">
        <v>48.21</v>
      </c>
      <c r="E395" s="319">
        <v>0</v>
      </c>
    </row>
    <row r="396" ht="16.05" customHeight="1" spans="1:5">
      <c r="A396" s="317">
        <v>2130399</v>
      </c>
      <c r="B396" s="269" t="s">
        <v>1396</v>
      </c>
      <c r="C396" s="304">
        <v>0</v>
      </c>
      <c r="D396" s="318">
        <v>0</v>
      </c>
      <c r="E396" s="319">
        <v>0</v>
      </c>
    </row>
    <row r="397" ht="16.05" customHeight="1" spans="1:5">
      <c r="A397" s="317">
        <v>21305</v>
      </c>
      <c r="B397" s="269" t="s">
        <v>1397</v>
      </c>
      <c r="C397" s="304">
        <f>SUM(XFD398:XFD400)</f>
        <v>0</v>
      </c>
      <c r="D397" s="318">
        <f>SUM(XFD398:XFD400)</f>
        <v>0</v>
      </c>
      <c r="E397" s="319">
        <f>SUM(XFD398:XFD400)</f>
        <v>0</v>
      </c>
    </row>
    <row r="398" ht="16.05" customHeight="1" spans="1:5">
      <c r="A398" s="317">
        <v>2130501</v>
      </c>
      <c r="B398" s="269" t="s">
        <v>1398</v>
      </c>
      <c r="C398" s="304">
        <v>253.08</v>
      </c>
      <c r="D398" s="318">
        <v>253.08</v>
      </c>
      <c r="E398" s="319">
        <v>0</v>
      </c>
    </row>
    <row r="399" ht="16.05" customHeight="1" spans="1:5">
      <c r="A399" s="317">
        <v>2130502</v>
      </c>
      <c r="B399" s="269" t="s">
        <v>1399</v>
      </c>
      <c r="C399" s="304">
        <v>90</v>
      </c>
      <c r="D399" s="318">
        <v>90</v>
      </c>
      <c r="E399" s="319">
        <v>0</v>
      </c>
    </row>
    <row r="400" ht="16.05" customHeight="1" spans="1:5">
      <c r="A400" s="317">
        <v>2130599</v>
      </c>
      <c r="B400" s="269" t="s">
        <v>1400</v>
      </c>
      <c r="C400" s="304"/>
      <c r="D400" s="318">
        <v>3000</v>
      </c>
      <c r="E400" s="319">
        <v>0</v>
      </c>
    </row>
    <row r="401" ht="16.05" customHeight="1" spans="1:5">
      <c r="A401" s="317">
        <v>21307</v>
      </c>
      <c r="B401" s="269" t="s">
        <v>1401</v>
      </c>
      <c r="C401" s="304">
        <f>XFD402</f>
        <v>0</v>
      </c>
      <c r="D401" s="318">
        <f>XFD402</f>
        <v>0</v>
      </c>
      <c r="E401" s="319">
        <f>XFD402</f>
        <v>0</v>
      </c>
    </row>
    <row r="402" ht="16.05" customHeight="1" spans="1:5">
      <c r="A402" s="317">
        <v>2130799</v>
      </c>
      <c r="B402" s="269" t="s">
        <v>1402</v>
      </c>
      <c r="C402" s="304">
        <v>25</v>
      </c>
      <c r="D402" s="318">
        <v>25</v>
      </c>
      <c r="E402" s="319">
        <v>0</v>
      </c>
    </row>
    <row r="403" ht="16.05" customHeight="1" spans="1:5">
      <c r="A403" s="317">
        <v>21308</v>
      </c>
      <c r="B403" s="269" t="s">
        <v>1403</v>
      </c>
      <c r="C403" s="304">
        <f>XFD404</f>
        <v>0</v>
      </c>
      <c r="D403" s="318">
        <f>XFD404</f>
        <v>0</v>
      </c>
      <c r="E403" s="319">
        <f>XFD404</f>
        <v>0</v>
      </c>
    </row>
    <row r="404" ht="16.05" customHeight="1" spans="1:5">
      <c r="A404" s="317">
        <v>2130804</v>
      </c>
      <c r="B404" s="269" t="s">
        <v>1404</v>
      </c>
      <c r="C404" s="304">
        <v>100</v>
      </c>
      <c r="D404" s="318">
        <v>100</v>
      </c>
      <c r="E404" s="319">
        <v>0</v>
      </c>
    </row>
    <row r="405" ht="16.05" customHeight="1" spans="1:5">
      <c r="A405" s="317">
        <v>214</v>
      </c>
      <c r="B405" s="270" t="s">
        <v>538</v>
      </c>
      <c r="C405" s="304">
        <f>XFD406+XFD417+XFD420+XFD422</f>
        <v>0</v>
      </c>
      <c r="D405" s="318">
        <f>XFD406+XFD417+XFD420+XFD422</f>
        <v>0</v>
      </c>
      <c r="E405" s="319">
        <f>XFD406+XFD417+XFD420+XFD422</f>
        <v>0</v>
      </c>
    </row>
    <row r="406" ht="16.05" customHeight="1" spans="1:5">
      <c r="A406" s="317">
        <v>21401</v>
      </c>
      <c r="B406" s="269" t="s">
        <v>1405</v>
      </c>
      <c r="C406" s="304">
        <f>SUM(XFD407:XFD416)</f>
        <v>0</v>
      </c>
      <c r="D406" s="318">
        <f>SUM(XFD407:XFD416)</f>
        <v>0</v>
      </c>
      <c r="E406" s="319">
        <f>SUM(XFD407:XFD416)</f>
        <v>0</v>
      </c>
    </row>
    <row r="407" ht="16.05" customHeight="1" spans="1:5">
      <c r="A407" s="317">
        <v>2140101</v>
      </c>
      <c r="B407" s="269" t="s">
        <v>1406</v>
      </c>
      <c r="C407" s="304">
        <v>1846.74</v>
      </c>
      <c r="D407" s="318">
        <v>1573.74</v>
      </c>
      <c r="E407" s="319">
        <v>273</v>
      </c>
    </row>
    <row r="408" ht="16.05" customHeight="1" spans="1:5">
      <c r="A408" s="317">
        <v>2140102</v>
      </c>
      <c r="B408" s="269" t="s">
        <v>1407</v>
      </c>
      <c r="C408" s="304">
        <v>109.6</v>
      </c>
      <c r="D408" s="318">
        <v>109.6</v>
      </c>
      <c r="E408" s="319">
        <v>0</v>
      </c>
    </row>
    <row r="409" ht="16.05" customHeight="1" spans="1:5">
      <c r="A409" s="317">
        <v>2140104</v>
      </c>
      <c r="B409" s="269" t="s">
        <v>1408</v>
      </c>
      <c r="C409" s="304">
        <v>6012.22</v>
      </c>
      <c r="D409" s="318">
        <v>0</v>
      </c>
      <c r="E409" s="319">
        <v>6012.22</v>
      </c>
    </row>
    <row r="410" ht="16.05" customHeight="1" spans="1:5">
      <c r="A410" s="317">
        <v>2140106</v>
      </c>
      <c r="B410" s="269" t="s">
        <v>1409</v>
      </c>
      <c r="C410" s="304">
        <v>270</v>
      </c>
      <c r="D410" s="318">
        <v>0</v>
      </c>
      <c r="E410" s="319">
        <v>270</v>
      </c>
    </row>
    <row r="411" ht="16.05" customHeight="1" spans="1:5">
      <c r="A411" s="317">
        <v>2140110</v>
      </c>
      <c r="B411" s="269" t="s">
        <v>1410</v>
      </c>
      <c r="C411" s="304">
        <v>1075.32</v>
      </c>
      <c r="D411" s="318">
        <v>1075.32</v>
      </c>
      <c r="E411" s="319">
        <v>0</v>
      </c>
    </row>
    <row r="412" ht="16.05" customHeight="1" spans="1:5">
      <c r="A412" s="317">
        <v>2140112</v>
      </c>
      <c r="B412" s="269" t="s">
        <v>1411</v>
      </c>
      <c r="C412" s="304">
        <v>2187.37</v>
      </c>
      <c r="D412" s="318">
        <v>1635.37</v>
      </c>
      <c r="E412" s="319">
        <v>552</v>
      </c>
    </row>
    <row r="413" ht="16.05" customHeight="1" spans="1:5">
      <c r="A413" s="317">
        <v>2140123</v>
      </c>
      <c r="B413" s="269" t="s">
        <v>1412</v>
      </c>
      <c r="C413" s="304">
        <v>100</v>
      </c>
      <c r="D413" s="318">
        <v>0</v>
      </c>
      <c r="E413" s="319">
        <v>100</v>
      </c>
    </row>
    <row r="414" ht="16.05" customHeight="1" spans="1:5">
      <c r="A414" s="317">
        <v>2140131</v>
      </c>
      <c r="B414" s="269" t="s">
        <v>1413</v>
      </c>
      <c r="C414" s="304">
        <v>41.44</v>
      </c>
      <c r="D414" s="318">
        <v>40</v>
      </c>
      <c r="E414" s="319">
        <v>1.44</v>
      </c>
    </row>
    <row r="415" ht="16.05" customHeight="1" spans="1:5">
      <c r="A415" s="317">
        <v>2140136</v>
      </c>
      <c r="B415" s="269" t="s">
        <v>1414</v>
      </c>
      <c r="C415" s="304">
        <v>90.98</v>
      </c>
      <c r="D415" s="318">
        <v>31.8</v>
      </c>
      <c r="E415" s="319">
        <v>59.18</v>
      </c>
    </row>
    <row r="416" ht="16.05" customHeight="1" spans="1:5">
      <c r="A416" s="317">
        <v>2140199</v>
      </c>
      <c r="B416" s="269" t="s">
        <v>1415</v>
      </c>
      <c r="C416" s="304">
        <v>446</v>
      </c>
      <c r="D416" s="318">
        <v>398</v>
      </c>
      <c r="E416" s="319">
        <v>48</v>
      </c>
    </row>
    <row r="417" ht="16.05" customHeight="1" spans="1:5">
      <c r="A417" s="317">
        <v>21404</v>
      </c>
      <c r="B417" s="269" t="s">
        <v>1416</v>
      </c>
      <c r="C417" s="304">
        <f>SUM(XFD418:XFD419)</f>
        <v>0</v>
      </c>
      <c r="D417" s="318">
        <f>SUM(XFD418:XFD419)</f>
        <v>0</v>
      </c>
      <c r="E417" s="319">
        <f>SUM(XFD418:XFD419)</f>
        <v>0</v>
      </c>
    </row>
    <row r="418" ht="16.05" customHeight="1" spans="1:5">
      <c r="A418" s="317">
        <v>2140402</v>
      </c>
      <c r="B418" s="269" t="s">
        <v>1417</v>
      </c>
      <c r="C418" s="304">
        <v>267.2</v>
      </c>
      <c r="D418" s="318">
        <v>0</v>
      </c>
      <c r="E418" s="319">
        <v>267.2</v>
      </c>
    </row>
    <row r="419" ht="16.05" customHeight="1" spans="1:5">
      <c r="A419" s="317">
        <v>2140403</v>
      </c>
      <c r="B419" s="269" t="s">
        <v>1418</v>
      </c>
      <c r="C419" s="304">
        <v>678.06</v>
      </c>
      <c r="D419" s="318">
        <v>0</v>
      </c>
      <c r="E419" s="319">
        <v>678.06</v>
      </c>
    </row>
    <row r="420" ht="16.05" customHeight="1" spans="1:5">
      <c r="A420" s="317">
        <v>21405</v>
      </c>
      <c r="B420" s="269" t="s">
        <v>1419</v>
      </c>
      <c r="C420" s="304">
        <f>XFD421</f>
        <v>0</v>
      </c>
      <c r="D420" s="318">
        <f>XFD421</f>
        <v>0</v>
      </c>
      <c r="E420" s="319">
        <f>XFD421</f>
        <v>0</v>
      </c>
    </row>
    <row r="421" ht="16.05" customHeight="1" spans="1:5">
      <c r="A421" s="317">
        <v>2140504</v>
      </c>
      <c r="B421" s="269" t="s">
        <v>1420</v>
      </c>
      <c r="C421" s="304">
        <v>7</v>
      </c>
      <c r="D421" s="318">
        <v>7</v>
      </c>
      <c r="E421" s="319">
        <v>0</v>
      </c>
    </row>
    <row r="422" ht="16.05" customHeight="1" spans="1:5">
      <c r="A422" s="317">
        <v>21499</v>
      </c>
      <c r="B422" s="269" t="s">
        <v>1421</v>
      </c>
      <c r="C422" s="304">
        <f>SUM(XFD423:XFD424)</f>
        <v>0</v>
      </c>
      <c r="D422" s="318">
        <f>SUM(XFD423:XFD424)</f>
        <v>0</v>
      </c>
      <c r="E422" s="319">
        <f>SUM(XFD423:XFD424)</f>
        <v>0</v>
      </c>
    </row>
    <row r="423" ht="16.05" customHeight="1" spans="1:5">
      <c r="A423" s="317">
        <v>2149901</v>
      </c>
      <c r="B423" s="269" t="s">
        <v>1422</v>
      </c>
      <c r="C423" s="304">
        <v>50</v>
      </c>
      <c r="D423" s="318">
        <v>50</v>
      </c>
      <c r="E423" s="319">
        <v>0</v>
      </c>
    </row>
    <row r="424" ht="16.05" customHeight="1" spans="1:5">
      <c r="A424" s="317">
        <v>2149999</v>
      </c>
      <c r="B424" s="269" t="s">
        <v>1423</v>
      </c>
      <c r="C424" s="304">
        <v>27</v>
      </c>
      <c r="D424" s="318">
        <v>0</v>
      </c>
      <c r="E424" s="319">
        <v>27</v>
      </c>
    </row>
    <row r="425" ht="16.05" customHeight="1" spans="1:5">
      <c r="A425" s="317">
        <v>215</v>
      </c>
      <c r="B425" s="270" t="s">
        <v>556</v>
      </c>
      <c r="C425" s="304">
        <f>XFD426+XFD428+XFD431+XFD435+XFD438</f>
        <v>0</v>
      </c>
      <c r="D425" s="318">
        <f>XFD426+XFD428+XFD431+XFD435+XFD438</f>
        <v>0</v>
      </c>
      <c r="E425" s="319">
        <f>XFD426+XFD428+XFD431+XFD435+XFD438</f>
        <v>0</v>
      </c>
    </row>
    <row r="426" ht="16.05" customHeight="1" spans="1:5">
      <c r="A426" s="317">
        <v>21502</v>
      </c>
      <c r="B426" s="269" t="s">
        <v>1424</v>
      </c>
      <c r="C426" s="304">
        <f>XFD427</f>
        <v>0</v>
      </c>
      <c r="D426" s="318">
        <f>XFD427</f>
        <v>0</v>
      </c>
      <c r="E426" s="319">
        <f>XFD427</f>
        <v>0</v>
      </c>
    </row>
    <row r="427" ht="16.05" customHeight="1" spans="1:5">
      <c r="A427" s="317">
        <v>2150299</v>
      </c>
      <c r="B427" s="269" t="s">
        <v>1425</v>
      </c>
      <c r="C427" s="304">
        <v>1400</v>
      </c>
      <c r="D427" s="318">
        <v>0</v>
      </c>
      <c r="E427" s="319">
        <v>1400</v>
      </c>
    </row>
    <row r="428" ht="16.05" customHeight="1" spans="1:5">
      <c r="A428" s="317">
        <v>21505</v>
      </c>
      <c r="B428" s="269" t="s">
        <v>1426</v>
      </c>
      <c r="C428" s="304">
        <f>SUM(XFD429:XFD430)</f>
        <v>0</v>
      </c>
      <c r="D428" s="318">
        <f>SUM(XFD429:XFD430)</f>
        <v>0</v>
      </c>
      <c r="E428" s="319">
        <f>SUM(XFD429:XFD430)</f>
        <v>0</v>
      </c>
    </row>
    <row r="429" ht="16.05" customHeight="1" spans="1:5">
      <c r="A429" s="317">
        <v>2150501</v>
      </c>
      <c r="B429" s="269" t="s">
        <v>1427</v>
      </c>
      <c r="C429" s="304">
        <v>502.24</v>
      </c>
      <c r="D429" s="318">
        <v>502.24</v>
      </c>
      <c r="E429" s="319">
        <v>0</v>
      </c>
    </row>
    <row r="430" ht="16.05" customHeight="1" spans="1:5">
      <c r="A430" s="317">
        <v>2150502</v>
      </c>
      <c r="B430" s="269" t="s">
        <v>1428</v>
      </c>
      <c r="C430" s="304">
        <v>70</v>
      </c>
      <c r="D430" s="318">
        <v>70</v>
      </c>
      <c r="E430" s="319">
        <v>0</v>
      </c>
    </row>
    <row r="431" ht="16.05" customHeight="1" spans="1:5">
      <c r="A431" s="317">
        <v>21507</v>
      </c>
      <c r="B431" s="269" t="s">
        <v>1429</v>
      </c>
      <c r="C431" s="304">
        <f>SUM(XFD432:XFD434)</f>
        <v>0</v>
      </c>
      <c r="D431" s="318">
        <f>SUM(XFD432:XFD434)</f>
        <v>0</v>
      </c>
      <c r="E431" s="319">
        <f>SUM(XFD432:XFD434)</f>
        <v>0</v>
      </c>
    </row>
    <row r="432" ht="16.05" customHeight="1" spans="1:5">
      <c r="A432" s="317">
        <v>2150701</v>
      </c>
      <c r="B432" s="269" t="s">
        <v>1430</v>
      </c>
      <c r="C432" s="304">
        <v>307.78</v>
      </c>
      <c r="D432" s="318">
        <v>307.78</v>
      </c>
      <c r="E432" s="319">
        <v>0</v>
      </c>
    </row>
    <row r="433" ht="16.05" customHeight="1" spans="1:5">
      <c r="A433" s="317">
        <v>2150702</v>
      </c>
      <c r="B433" s="269" t="s">
        <v>1431</v>
      </c>
      <c r="C433" s="304">
        <v>9</v>
      </c>
      <c r="D433" s="318">
        <v>9</v>
      </c>
      <c r="E433" s="319">
        <v>0</v>
      </c>
    </row>
    <row r="434" ht="16.05" customHeight="1" spans="1:5">
      <c r="A434" s="317">
        <v>2150799</v>
      </c>
      <c r="B434" s="269" t="s">
        <v>1432</v>
      </c>
      <c r="C434" s="304">
        <v>0</v>
      </c>
      <c r="D434" s="318">
        <v>0</v>
      </c>
      <c r="E434" s="319">
        <v>0</v>
      </c>
    </row>
    <row r="435" ht="16.05" customHeight="1" spans="1:5">
      <c r="A435" s="317">
        <v>21508</v>
      </c>
      <c r="B435" s="269" t="s">
        <v>1433</v>
      </c>
      <c r="C435" s="304">
        <f>SUM(XFD436:XFD437)</f>
        <v>0</v>
      </c>
      <c r="D435" s="318">
        <f>SUM(XFD436:XFD437)</f>
        <v>0</v>
      </c>
      <c r="E435" s="319">
        <f>SUM(XFD436:XFD437)</f>
        <v>0</v>
      </c>
    </row>
    <row r="436" ht="16.05" customHeight="1" spans="1:5">
      <c r="A436" s="317">
        <v>2150805</v>
      </c>
      <c r="B436" s="269" t="s">
        <v>1434</v>
      </c>
      <c r="C436" s="304">
        <v>9085</v>
      </c>
      <c r="D436" s="318">
        <v>8900</v>
      </c>
      <c r="E436" s="319">
        <v>185</v>
      </c>
    </row>
    <row r="437" ht="16.05" customHeight="1" spans="1:5">
      <c r="A437" s="317">
        <v>2150899</v>
      </c>
      <c r="B437" s="269" t="s">
        <v>1435</v>
      </c>
      <c r="C437" s="304">
        <v>200</v>
      </c>
      <c r="D437" s="318">
        <v>0</v>
      </c>
      <c r="E437" s="319">
        <v>200</v>
      </c>
    </row>
    <row r="438" ht="16.05" customHeight="1" spans="1:5">
      <c r="A438" s="317">
        <v>21599</v>
      </c>
      <c r="B438" s="269" t="s">
        <v>1436</v>
      </c>
      <c r="C438" s="304">
        <f>XFD439</f>
        <v>0</v>
      </c>
      <c r="D438" s="318">
        <f>XFD439</f>
        <v>0</v>
      </c>
      <c r="E438" s="319">
        <f>XFD439</f>
        <v>0</v>
      </c>
    </row>
    <row r="439" ht="16.05" customHeight="1" spans="1:5">
      <c r="A439" s="317">
        <v>2159999</v>
      </c>
      <c r="B439" s="269" t="s">
        <v>1437</v>
      </c>
      <c r="C439" s="304">
        <v>39.02</v>
      </c>
      <c r="D439" s="318">
        <v>0</v>
      </c>
      <c r="E439" s="319">
        <v>39.02</v>
      </c>
    </row>
    <row r="440" ht="16.05" customHeight="1" spans="1:5">
      <c r="A440" s="317">
        <v>216</v>
      </c>
      <c r="B440" s="270" t="s">
        <v>564</v>
      </c>
      <c r="C440" s="304">
        <f>XFD441+XFD444+XFD446</f>
        <v>0</v>
      </c>
      <c r="D440" s="318">
        <f>XFD441+XFD444+XFD446</f>
        <v>0</v>
      </c>
      <c r="E440" s="319">
        <f>XFD441+XFD444+XFD446</f>
        <v>0</v>
      </c>
    </row>
    <row r="441" ht="16.05" customHeight="1" spans="1:5">
      <c r="A441" s="317">
        <v>21602</v>
      </c>
      <c r="B441" s="269" t="s">
        <v>1438</v>
      </c>
      <c r="C441" s="304">
        <f>SUM(XFD442:XFD443)</f>
        <v>0</v>
      </c>
      <c r="D441" s="318">
        <f>SUM(XFD442:XFD443)</f>
        <v>0</v>
      </c>
      <c r="E441" s="319">
        <f>SUM(XFD442:XFD443)</f>
        <v>0</v>
      </c>
    </row>
    <row r="442" ht="16.05" customHeight="1" spans="1:5">
      <c r="A442" s="317">
        <v>2160201</v>
      </c>
      <c r="B442" s="269" t="s">
        <v>1439</v>
      </c>
      <c r="C442" s="304">
        <v>583.23</v>
      </c>
      <c r="D442" s="318">
        <v>583.23</v>
      </c>
      <c r="E442" s="319">
        <v>0</v>
      </c>
    </row>
    <row r="443" ht="16.05" customHeight="1" spans="1:5">
      <c r="A443" s="317">
        <v>2160299</v>
      </c>
      <c r="B443" s="269" t="s">
        <v>1440</v>
      </c>
      <c r="C443" s="304">
        <v>31.52</v>
      </c>
      <c r="D443" s="318">
        <v>0</v>
      </c>
      <c r="E443" s="319">
        <v>31.52</v>
      </c>
    </row>
    <row r="444" ht="16.05" customHeight="1" spans="1:5">
      <c r="A444" s="317">
        <v>21606</v>
      </c>
      <c r="B444" s="269" t="s">
        <v>1441</v>
      </c>
      <c r="C444" s="304">
        <f t="shared" ref="C444:C449" si="0">XFD445</f>
        <v>0</v>
      </c>
      <c r="D444" s="318">
        <f t="shared" ref="D444:D449" si="1">XFD445</f>
        <v>0</v>
      </c>
      <c r="E444" s="319">
        <f t="shared" ref="E444:E449" si="2">XFD445</f>
        <v>0</v>
      </c>
    </row>
    <row r="445" ht="16.05" customHeight="1" spans="1:5">
      <c r="A445" s="317">
        <v>2160699</v>
      </c>
      <c r="B445" s="269" t="s">
        <v>1442</v>
      </c>
      <c r="C445" s="304">
        <v>463.26</v>
      </c>
      <c r="D445" s="318">
        <v>0</v>
      </c>
      <c r="E445" s="319">
        <v>463.26</v>
      </c>
    </row>
    <row r="446" ht="16.05" customHeight="1" spans="1:5">
      <c r="A446" s="317">
        <v>21699</v>
      </c>
      <c r="B446" s="269" t="s">
        <v>1443</v>
      </c>
      <c r="C446" s="304">
        <f t="shared" si="0"/>
        <v>0</v>
      </c>
      <c r="D446" s="318">
        <f t="shared" si="1"/>
        <v>0</v>
      </c>
      <c r="E446" s="319">
        <f t="shared" si="2"/>
        <v>0</v>
      </c>
    </row>
    <row r="447" ht="16.05" customHeight="1" spans="1:5">
      <c r="A447" s="317">
        <v>2169999</v>
      </c>
      <c r="B447" s="269" t="s">
        <v>1444</v>
      </c>
      <c r="C447" s="304">
        <v>510</v>
      </c>
      <c r="D447" s="318">
        <v>0</v>
      </c>
      <c r="E447" s="319">
        <v>510</v>
      </c>
    </row>
    <row r="448" ht="16.05" customHeight="1" spans="1:5">
      <c r="A448" s="317">
        <v>219</v>
      </c>
      <c r="B448" s="270" t="s">
        <v>575</v>
      </c>
      <c r="C448" s="304">
        <f t="shared" si="0"/>
        <v>0</v>
      </c>
      <c r="D448" s="318">
        <f t="shared" si="1"/>
        <v>0</v>
      </c>
      <c r="E448" s="319">
        <f t="shared" si="2"/>
        <v>0</v>
      </c>
    </row>
    <row r="449" ht="16.05" customHeight="1" spans="1:5">
      <c r="A449" s="317">
        <v>21901</v>
      </c>
      <c r="B449" s="269" t="s">
        <v>1445</v>
      </c>
      <c r="C449" s="304">
        <f t="shared" si="0"/>
        <v>0</v>
      </c>
      <c r="D449" s="318">
        <f t="shared" si="1"/>
        <v>0</v>
      </c>
      <c r="E449" s="319">
        <f t="shared" si="2"/>
        <v>0</v>
      </c>
    </row>
    <row r="450" ht="16.05" customHeight="1" spans="1:5">
      <c r="A450" s="317">
        <v>21901</v>
      </c>
      <c r="B450" s="269" t="s">
        <v>1446</v>
      </c>
      <c r="C450" s="304">
        <v>140</v>
      </c>
      <c r="D450" s="318">
        <v>140</v>
      </c>
      <c r="E450" s="319">
        <v>0</v>
      </c>
    </row>
    <row r="451" ht="16.05" customHeight="1" spans="1:5">
      <c r="A451" s="317">
        <v>220</v>
      </c>
      <c r="B451" s="270" t="s">
        <v>577</v>
      </c>
      <c r="C451" s="304">
        <f>XFD452+XFD460+XFD463</f>
        <v>0</v>
      </c>
      <c r="D451" s="318">
        <f>XFD452+XFD460+XFD463</f>
        <v>0</v>
      </c>
      <c r="E451" s="319">
        <f>XFD452+XFD460+XFD463</f>
        <v>0</v>
      </c>
    </row>
    <row r="452" ht="16.05" customHeight="1" spans="1:5">
      <c r="A452" s="317">
        <v>22001</v>
      </c>
      <c r="B452" s="269" t="s">
        <v>1447</v>
      </c>
      <c r="C452" s="304">
        <f>SUM(XFD453:XFD459)</f>
        <v>0</v>
      </c>
      <c r="D452" s="318">
        <f>SUM(XFD453:XFD459)</f>
        <v>0</v>
      </c>
      <c r="E452" s="319">
        <f>SUM(XFD453:XFD459)</f>
        <v>0</v>
      </c>
    </row>
    <row r="453" ht="16.05" customHeight="1" spans="1:5">
      <c r="A453" s="317">
        <v>2200101</v>
      </c>
      <c r="B453" s="269" t="s">
        <v>1448</v>
      </c>
      <c r="C453" s="304">
        <v>816.76</v>
      </c>
      <c r="D453" s="318">
        <v>816.76</v>
      </c>
      <c r="E453" s="319">
        <v>0</v>
      </c>
    </row>
    <row r="454" ht="16.05" customHeight="1" spans="1:5">
      <c r="A454" s="317">
        <v>2200104</v>
      </c>
      <c r="B454" s="269" t="s">
        <v>1449</v>
      </c>
      <c r="C454" s="304">
        <v>185</v>
      </c>
      <c r="D454" s="318">
        <v>0</v>
      </c>
      <c r="E454" s="319">
        <v>185</v>
      </c>
    </row>
    <row r="455" ht="16.05" customHeight="1" spans="1:5">
      <c r="A455" s="317">
        <v>2200106</v>
      </c>
      <c r="B455" s="269" t="s">
        <v>1450</v>
      </c>
      <c r="C455" s="304">
        <v>15</v>
      </c>
      <c r="D455" s="318">
        <v>0</v>
      </c>
      <c r="E455" s="319">
        <v>15</v>
      </c>
    </row>
    <row r="456" ht="16.05" customHeight="1" spans="1:5">
      <c r="A456" s="317">
        <v>2200108</v>
      </c>
      <c r="B456" s="269" t="s">
        <v>1451</v>
      </c>
      <c r="C456" s="304">
        <v>0</v>
      </c>
      <c r="D456" s="318">
        <v>0</v>
      </c>
      <c r="E456" s="319">
        <v>0</v>
      </c>
    </row>
    <row r="457" ht="16.05" customHeight="1" spans="1:5">
      <c r="A457" s="317">
        <v>2200109</v>
      </c>
      <c r="B457" s="269" t="s">
        <v>1452</v>
      </c>
      <c r="C457" s="304">
        <v>0</v>
      </c>
      <c r="D457" s="318">
        <v>0</v>
      </c>
      <c r="E457" s="319">
        <v>0</v>
      </c>
    </row>
    <row r="458" ht="16.05" customHeight="1" spans="1:5">
      <c r="A458" s="317">
        <v>2200150</v>
      </c>
      <c r="B458" s="269" t="s">
        <v>1453</v>
      </c>
      <c r="C458" s="304">
        <v>1869.44</v>
      </c>
      <c r="D458" s="318">
        <v>1869.44</v>
      </c>
      <c r="E458" s="319">
        <v>0</v>
      </c>
    </row>
    <row r="459" ht="16.05" customHeight="1" spans="1:5">
      <c r="A459" s="317">
        <v>2200199</v>
      </c>
      <c r="B459" s="269" t="s">
        <v>1454</v>
      </c>
      <c r="C459" s="304">
        <v>0</v>
      </c>
      <c r="D459" s="318">
        <v>0</v>
      </c>
      <c r="E459" s="319">
        <v>0</v>
      </c>
    </row>
    <row r="460" ht="16.05" customHeight="1" spans="1:5">
      <c r="A460" s="317">
        <v>22005</v>
      </c>
      <c r="B460" s="269" t="s">
        <v>1455</v>
      </c>
      <c r="C460" s="304">
        <f>SUM(XFD461:XFD462)</f>
        <v>0</v>
      </c>
      <c r="D460" s="318">
        <f>SUM(XFD461:XFD462)</f>
        <v>0</v>
      </c>
      <c r="E460" s="319">
        <f>SUM(XFD461:XFD462)</f>
        <v>0</v>
      </c>
    </row>
    <row r="461" ht="16.05" customHeight="1" spans="1:5">
      <c r="A461" s="317">
        <v>2200510</v>
      </c>
      <c r="B461" s="269" t="s">
        <v>1456</v>
      </c>
      <c r="C461" s="304">
        <v>80</v>
      </c>
      <c r="D461" s="318">
        <v>80</v>
      </c>
      <c r="E461" s="319">
        <v>0</v>
      </c>
    </row>
    <row r="462" ht="16.05" customHeight="1" spans="1:5">
      <c r="A462" s="317">
        <v>2200599</v>
      </c>
      <c r="B462" s="269" t="s">
        <v>1457</v>
      </c>
      <c r="C462" s="304">
        <v>105</v>
      </c>
      <c r="D462" s="318">
        <v>105</v>
      </c>
      <c r="E462" s="319">
        <v>0</v>
      </c>
    </row>
    <row r="463" ht="16.05" customHeight="1" spans="1:5">
      <c r="A463" s="317">
        <v>22099</v>
      </c>
      <c r="B463" s="269" t="s">
        <v>1458</v>
      </c>
      <c r="C463" s="304">
        <f>XFD464</f>
        <v>0</v>
      </c>
      <c r="D463" s="318">
        <f>XFD464</f>
        <v>0</v>
      </c>
      <c r="E463" s="319">
        <f>XFD464</f>
        <v>0</v>
      </c>
    </row>
    <row r="464" ht="16.05" customHeight="1" spans="1:5">
      <c r="A464" s="317">
        <v>2209901</v>
      </c>
      <c r="B464" s="269" t="s">
        <v>1459</v>
      </c>
      <c r="C464" s="304">
        <v>4.2</v>
      </c>
      <c r="D464" s="318">
        <v>4.2</v>
      </c>
      <c r="E464" s="319">
        <v>0</v>
      </c>
    </row>
    <row r="465" ht="16.05" customHeight="1" spans="1:5">
      <c r="A465" s="317">
        <v>221</v>
      </c>
      <c r="B465" s="270" t="s">
        <v>584</v>
      </c>
      <c r="C465" s="304">
        <f>XFD466+XFD470+XFD473</f>
        <v>0</v>
      </c>
      <c r="D465" s="318">
        <f>XFD466+XFD470+XFD473</f>
        <v>0</v>
      </c>
      <c r="E465" s="319">
        <f>XFD466+XFD470+XFD473</f>
        <v>0</v>
      </c>
    </row>
    <row r="466" ht="16.05" customHeight="1" spans="1:5">
      <c r="A466" s="317">
        <v>22101</v>
      </c>
      <c r="B466" s="269" t="s">
        <v>1460</v>
      </c>
      <c r="C466" s="304">
        <f>SUM(XFD467:XFD469)</f>
        <v>0</v>
      </c>
      <c r="D466" s="318">
        <f>SUM(XFD467:XFD469)</f>
        <v>0</v>
      </c>
      <c r="E466" s="319">
        <f>SUM(XFD467:XFD469)</f>
        <v>0</v>
      </c>
    </row>
    <row r="467" ht="16.05" customHeight="1" spans="1:5">
      <c r="A467" s="317">
        <v>2210106</v>
      </c>
      <c r="B467" s="269" t="s">
        <v>1461</v>
      </c>
      <c r="C467" s="304">
        <v>257</v>
      </c>
      <c r="D467" s="318">
        <v>0</v>
      </c>
      <c r="E467" s="319">
        <v>257</v>
      </c>
    </row>
    <row r="468" ht="16.05" customHeight="1" spans="1:5">
      <c r="A468" s="317">
        <v>2210108</v>
      </c>
      <c r="B468" s="269" t="s">
        <v>1462</v>
      </c>
      <c r="C468" s="304">
        <v>3893</v>
      </c>
      <c r="D468" s="318">
        <v>0</v>
      </c>
      <c r="E468" s="319">
        <v>3893</v>
      </c>
    </row>
    <row r="469" ht="16.05" customHeight="1" spans="1:5">
      <c r="A469" s="317">
        <v>2210199</v>
      </c>
      <c r="B469" s="269" t="s">
        <v>1463</v>
      </c>
      <c r="C469" s="304">
        <v>2206.71</v>
      </c>
      <c r="D469" s="318">
        <v>0</v>
      </c>
      <c r="E469" s="319">
        <v>2206.71</v>
      </c>
    </row>
    <row r="470" ht="16.05" customHeight="1" spans="1:5">
      <c r="A470" s="317">
        <v>22102</v>
      </c>
      <c r="B470" s="269" t="s">
        <v>1464</v>
      </c>
      <c r="C470" s="304">
        <f>SUM(XFD471:XFD472)</f>
        <v>0</v>
      </c>
      <c r="D470" s="318">
        <f>SUM(XFD471:XFD472)</f>
        <v>0</v>
      </c>
      <c r="E470" s="319">
        <f>SUM(XFD471:XFD472)</f>
        <v>0</v>
      </c>
    </row>
    <row r="471" ht="16.05" customHeight="1" spans="1:5">
      <c r="A471" s="317">
        <v>2210201</v>
      </c>
      <c r="B471" s="269" t="s">
        <v>1465</v>
      </c>
      <c r="C471" s="304">
        <v>3651.12</v>
      </c>
      <c r="D471" s="318">
        <v>3645.74</v>
      </c>
      <c r="E471" s="319">
        <v>5.38</v>
      </c>
    </row>
    <row r="472" ht="16.05" customHeight="1" spans="1:5">
      <c r="A472" s="317">
        <v>2210202</v>
      </c>
      <c r="B472" s="269" t="s">
        <v>1466</v>
      </c>
      <c r="C472" s="304">
        <v>738.84</v>
      </c>
      <c r="D472" s="318">
        <v>737.72</v>
      </c>
      <c r="E472" s="319">
        <v>1.12</v>
      </c>
    </row>
    <row r="473" ht="16.05" customHeight="1" spans="1:5">
      <c r="A473" s="317">
        <v>22103</v>
      </c>
      <c r="B473" s="269" t="s">
        <v>1467</v>
      </c>
      <c r="C473" s="304">
        <f>SUM(XFD474:XFD475)</f>
        <v>0</v>
      </c>
      <c r="D473" s="318">
        <f>SUM(XFD474:XFD475)</f>
        <v>0</v>
      </c>
      <c r="E473" s="319">
        <f>SUM(XFD474:XFD475)</f>
        <v>0</v>
      </c>
    </row>
    <row r="474" ht="16.05" customHeight="1" spans="1:5">
      <c r="A474" s="317">
        <v>2210302</v>
      </c>
      <c r="B474" s="269" t="s">
        <v>1468</v>
      </c>
      <c r="C474" s="304">
        <v>843.24</v>
      </c>
      <c r="D474" s="318">
        <v>843.24</v>
      </c>
      <c r="E474" s="319">
        <v>0</v>
      </c>
    </row>
    <row r="475" ht="16.05" customHeight="1" spans="1:5">
      <c r="A475" s="317">
        <v>2210399</v>
      </c>
      <c r="B475" s="269" t="s">
        <v>1469</v>
      </c>
      <c r="C475" s="304">
        <v>637.95</v>
      </c>
      <c r="D475" s="318">
        <v>637.95</v>
      </c>
      <c r="E475" s="319">
        <v>0</v>
      </c>
    </row>
    <row r="476" ht="16.05" customHeight="1" spans="1:5">
      <c r="A476" s="317">
        <v>222</v>
      </c>
      <c r="B476" s="270" t="s">
        <v>597</v>
      </c>
      <c r="C476" s="304">
        <f>XFD477+XFD482</f>
        <v>0</v>
      </c>
      <c r="D476" s="318">
        <f>XFD477+XFD482</f>
        <v>0</v>
      </c>
      <c r="E476" s="319">
        <f>XFD477+XFD482</f>
        <v>0</v>
      </c>
    </row>
    <row r="477" ht="16.05" customHeight="1" spans="1:5">
      <c r="A477" s="317">
        <v>22201</v>
      </c>
      <c r="B477" s="269" t="s">
        <v>1470</v>
      </c>
      <c r="C477" s="304">
        <f>SUM(XFD478:XFD481)</f>
        <v>0</v>
      </c>
      <c r="D477" s="318">
        <f>SUM(XFD478:XFD481)</f>
        <v>0</v>
      </c>
      <c r="E477" s="319">
        <f>SUM(XFD478:XFD481)</f>
        <v>0</v>
      </c>
    </row>
    <row r="478" ht="16.05" customHeight="1" spans="1:5">
      <c r="A478" s="317">
        <v>2220102</v>
      </c>
      <c r="B478" s="269" t="s">
        <v>1471</v>
      </c>
      <c r="C478" s="304">
        <v>3</v>
      </c>
      <c r="D478" s="318">
        <v>3</v>
      </c>
      <c r="E478" s="319">
        <v>0</v>
      </c>
    </row>
    <row r="479" ht="16.05" customHeight="1" spans="1:5">
      <c r="A479" s="317">
        <v>2220112</v>
      </c>
      <c r="B479" s="269" t="s">
        <v>1472</v>
      </c>
      <c r="C479" s="304">
        <v>4.5</v>
      </c>
      <c r="D479" s="318">
        <v>4.5</v>
      </c>
      <c r="E479" s="319">
        <v>0</v>
      </c>
    </row>
    <row r="480" ht="16.05" customHeight="1" spans="1:5">
      <c r="A480" s="317">
        <v>2220150</v>
      </c>
      <c r="B480" s="269" t="s">
        <v>1473</v>
      </c>
      <c r="C480" s="304">
        <v>18.67</v>
      </c>
      <c r="D480" s="318">
        <v>18.67</v>
      </c>
      <c r="E480" s="319">
        <v>0</v>
      </c>
    </row>
    <row r="481" ht="16.05" customHeight="1" spans="1:5">
      <c r="A481" s="317">
        <v>2220199</v>
      </c>
      <c r="B481" s="269" t="s">
        <v>1474</v>
      </c>
      <c r="C481" s="304">
        <v>2</v>
      </c>
      <c r="D481" s="318">
        <v>0</v>
      </c>
      <c r="E481" s="319">
        <v>2</v>
      </c>
    </row>
    <row r="482" ht="16.05" customHeight="1" spans="1:5">
      <c r="A482" s="317">
        <v>22204</v>
      </c>
      <c r="B482" s="269" t="s">
        <v>1475</v>
      </c>
      <c r="C482" s="304">
        <f>SUM(XFD483:XFD484)</f>
        <v>0</v>
      </c>
      <c r="D482" s="318">
        <f>SUM(XFD483:XFD484)</f>
        <v>0</v>
      </c>
      <c r="E482" s="319">
        <f>SUM(XFD483:XFD484)</f>
        <v>0</v>
      </c>
    </row>
    <row r="483" ht="16.05" customHeight="1" spans="1:5">
      <c r="A483" s="317">
        <v>2220401</v>
      </c>
      <c r="B483" s="269" t="s">
        <v>1476</v>
      </c>
      <c r="C483" s="304">
        <v>400</v>
      </c>
      <c r="D483" s="318">
        <v>295</v>
      </c>
      <c r="E483" s="319">
        <v>105</v>
      </c>
    </row>
    <row r="484" ht="16.05" customHeight="1" spans="1:5">
      <c r="A484" s="317">
        <v>2220403</v>
      </c>
      <c r="B484" s="269" t="s">
        <v>1477</v>
      </c>
      <c r="C484" s="304">
        <v>56</v>
      </c>
      <c r="D484" s="318">
        <v>0</v>
      </c>
      <c r="E484" s="319">
        <v>56</v>
      </c>
    </row>
    <row r="485" ht="16.05" customHeight="1" spans="1:5">
      <c r="A485" s="317">
        <v>224</v>
      </c>
      <c r="B485" s="270" t="s">
        <v>607</v>
      </c>
      <c r="C485" s="304">
        <f>XFD486+XFD493+XFD496+XFD499</f>
        <v>0</v>
      </c>
      <c r="D485" s="318">
        <f>XFD486+XFD493+XFD496+XFD499</f>
        <v>0</v>
      </c>
      <c r="E485" s="319">
        <f>XFD486+XFD493+XFD496+XFD499</f>
        <v>0</v>
      </c>
    </row>
    <row r="486" ht="16.05" customHeight="1" spans="1:5">
      <c r="A486" s="317">
        <v>22401</v>
      </c>
      <c r="B486" s="269" t="s">
        <v>1478</v>
      </c>
      <c r="C486" s="304">
        <f>SUM(XFD487:XFD492)</f>
        <v>0</v>
      </c>
      <c r="D486" s="318">
        <f>SUM(XFD487:XFD492)</f>
        <v>0</v>
      </c>
      <c r="E486" s="319">
        <f>SUM(XFD487:XFD492)</f>
        <v>0</v>
      </c>
    </row>
    <row r="487" ht="16.05" customHeight="1" spans="1:5">
      <c r="A487" s="317">
        <v>2240101</v>
      </c>
      <c r="B487" s="269" t="s">
        <v>1123</v>
      </c>
      <c r="C487" s="304">
        <v>524.57</v>
      </c>
      <c r="D487" s="318">
        <v>524.57</v>
      </c>
      <c r="E487" s="319">
        <v>0</v>
      </c>
    </row>
    <row r="488" ht="16.05" customHeight="1" spans="1:5">
      <c r="A488" s="317">
        <v>2240102</v>
      </c>
      <c r="B488" s="269" t="s">
        <v>1479</v>
      </c>
      <c r="C488" s="304">
        <v>104.74</v>
      </c>
      <c r="D488" s="318">
        <v>104.74</v>
      </c>
      <c r="E488" s="319">
        <v>0</v>
      </c>
    </row>
    <row r="489" ht="16.05" customHeight="1" spans="1:5">
      <c r="A489" s="317">
        <v>2240106</v>
      </c>
      <c r="B489" s="269" t="s">
        <v>1480</v>
      </c>
      <c r="C489" s="304">
        <v>10</v>
      </c>
      <c r="D489" s="318">
        <v>10</v>
      </c>
      <c r="E489" s="319">
        <v>0</v>
      </c>
    </row>
    <row r="490" ht="16.05" customHeight="1" spans="1:5">
      <c r="A490" s="317">
        <v>2240109</v>
      </c>
      <c r="B490" s="269" t="s">
        <v>1481</v>
      </c>
      <c r="C490" s="304">
        <v>63</v>
      </c>
      <c r="D490" s="318">
        <v>63</v>
      </c>
      <c r="E490" s="319">
        <v>0</v>
      </c>
    </row>
    <row r="491" ht="16.05" customHeight="1" spans="1:5">
      <c r="A491" s="317">
        <v>2240150</v>
      </c>
      <c r="B491" s="269" t="s">
        <v>1124</v>
      </c>
      <c r="C491" s="304">
        <v>170.78</v>
      </c>
      <c r="D491" s="318">
        <v>170.78</v>
      </c>
      <c r="E491" s="319">
        <v>0</v>
      </c>
    </row>
    <row r="492" ht="16.05" customHeight="1" spans="1:5">
      <c r="A492" s="317">
        <v>2240199</v>
      </c>
      <c r="B492" s="269" t="s">
        <v>1482</v>
      </c>
      <c r="C492" s="304">
        <v>145</v>
      </c>
      <c r="D492" s="318">
        <v>50</v>
      </c>
      <c r="E492" s="319">
        <v>95</v>
      </c>
    </row>
    <row r="493" ht="16.05" customHeight="1" spans="1:5">
      <c r="A493" s="317">
        <v>22402</v>
      </c>
      <c r="B493" s="269" t="s">
        <v>1483</v>
      </c>
      <c r="C493" s="304">
        <f>SUM(XFD494:XFD495)</f>
        <v>0</v>
      </c>
      <c r="D493" s="318">
        <f>SUM(XFD494:XFD495)</f>
        <v>0</v>
      </c>
      <c r="E493" s="319">
        <f>SUM(XFD494:XFD495)</f>
        <v>0</v>
      </c>
    </row>
    <row r="494" ht="16.05" customHeight="1" spans="1:5">
      <c r="A494" s="317">
        <v>2240204</v>
      </c>
      <c r="B494" s="269" t="s">
        <v>1484</v>
      </c>
      <c r="C494" s="304">
        <v>280</v>
      </c>
      <c r="D494" s="318">
        <v>280</v>
      </c>
      <c r="E494" s="319">
        <v>0</v>
      </c>
    </row>
    <row r="495" ht="16.05" customHeight="1" spans="1:5">
      <c r="A495" s="317">
        <v>2240299</v>
      </c>
      <c r="B495" s="269" t="s">
        <v>1485</v>
      </c>
      <c r="C495" s="304">
        <v>1082</v>
      </c>
      <c r="D495" s="318">
        <v>1082</v>
      </c>
      <c r="E495" s="319">
        <v>0</v>
      </c>
    </row>
    <row r="496" ht="16.05" customHeight="1" spans="1:5">
      <c r="A496" s="317">
        <v>22403</v>
      </c>
      <c r="B496" s="269" t="s">
        <v>1486</v>
      </c>
      <c r="C496" s="304">
        <f>SUM(XFD497:XFD498)</f>
        <v>0</v>
      </c>
      <c r="D496" s="318">
        <f>SUM(XFD497:XFD498)</f>
        <v>0</v>
      </c>
      <c r="E496" s="319">
        <f>SUM(XFD497:XFD498)</f>
        <v>0</v>
      </c>
    </row>
    <row r="497" ht="16.05" customHeight="1" spans="1:5">
      <c r="A497" s="317">
        <v>2240301</v>
      </c>
      <c r="B497" s="269" t="s">
        <v>1123</v>
      </c>
      <c r="C497" s="304">
        <v>284.92</v>
      </c>
      <c r="D497" s="318">
        <v>234.92</v>
      </c>
      <c r="E497" s="319">
        <v>50</v>
      </c>
    </row>
    <row r="498" ht="16.05" customHeight="1" spans="1:5">
      <c r="A498" s="317">
        <v>2240399</v>
      </c>
      <c r="B498" s="269" t="s">
        <v>1487</v>
      </c>
      <c r="C498" s="304">
        <v>104</v>
      </c>
      <c r="D498" s="318">
        <v>0</v>
      </c>
      <c r="E498" s="319">
        <v>104</v>
      </c>
    </row>
    <row r="499" ht="16.05" customHeight="1" spans="1:5">
      <c r="A499" s="317">
        <v>22406</v>
      </c>
      <c r="B499" s="269" t="s">
        <v>1488</v>
      </c>
      <c r="C499" s="304">
        <f>SUM(XFD500:XFD501)</f>
        <v>0</v>
      </c>
      <c r="D499" s="318">
        <f>SUM(XFD500:XFD501)</f>
        <v>0</v>
      </c>
      <c r="E499" s="319">
        <f>SUM(XFD500:XFD501)</f>
        <v>0</v>
      </c>
    </row>
    <row r="500" ht="16.05" customHeight="1" spans="1:5">
      <c r="A500" s="317">
        <v>2240601</v>
      </c>
      <c r="B500" s="269" t="s">
        <v>1489</v>
      </c>
      <c r="C500" s="304">
        <v>764</v>
      </c>
      <c r="D500" s="318">
        <v>0</v>
      </c>
      <c r="E500" s="319">
        <v>764</v>
      </c>
    </row>
    <row r="501" ht="16.05" customHeight="1" spans="1:5">
      <c r="A501" s="317">
        <v>2240602</v>
      </c>
      <c r="B501" s="269" t="s">
        <v>1490</v>
      </c>
      <c r="C501" s="304">
        <v>53</v>
      </c>
      <c r="D501" s="318">
        <v>0</v>
      </c>
      <c r="E501" s="319">
        <v>53</v>
      </c>
    </row>
    <row r="502" ht="16.05" customHeight="1" spans="1:5">
      <c r="A502" s="317">
        <v>227</v>
      </c>
      <c r="B502" s="270" t="s">
        <v>1491</v>
      </c>
      <c r="C502" s="304">
        <f>XFD503</f>
        <v>0</v>
      </c>
      <c r="D502" s="318" t="e">
        <f>#REF!</f>
        <v>#REF!</v>
      </c>
      <c r="E502" s="319" t="e">
        <f>#REF!</f>
        <v>#REF!</v>
      </c>
    </row>
    <row r="503" ht="16.05" customHeight="1" spans="1:5">
      <c r="A503" s="317">
        <v>227</v>
      </c>
      <c r="B503" s="269" t="s">
        <v>1492</v>
      </c>
      <c r="C503" s="304" t="e">
        <f>#REF!</f>
        <v>#REF!</v>
      </c>
      <c r="D503" s="318" t="e">
        <f>#REF!</f>
        <v>#REF!</v>
      </c>
      <c r="E503" s="319" t="e">
        <f>#REF!</f>
        <v>#REF!</v>
      </c>
    </row>
    <row r="504" ht="16.05" customHeight="1" spans="1:5">
      <c r="A504" s="317">
        <v>227</v>
      </c>
      <c r="B504" s="269" t="s">
        <v>1493</v>
      </c>
      <c r="C504" s="304">
        <v>3000</v>
      </c>
      <c r="D504" s="318">
        <v>3000</v>
      </c>
      <c r="E504" s="319">
        <v>0</v>
      </c>
    </row>
    <row r="505" ht="16.05" customHeight="1" spans="1:5">
      <c r="A505" s="317">
        <v>229</v>
      </c>
      <c r="B505" s="270" t="s">
        <v>621</v>
      </c>
      <c r="C505" s="304">
        <f>XFD506+XFD509</f>
        <v>0</v>
      </c>
      <c r="D505" s="318" t="e">
        <f>XFD506+#REF!+XFD509</f>
        <v>#REF!</v>
      </c>
      <c r="E505" s="319" t="e">
        <f>XFD506+#REF!+XFD509</f>
        <v>#REF!</v>
      </c>
    </row>
    <row r="506" ht="16.05" customHeight="1" spans="1:5">
      <c r="A506" s="317">
        <v>22902</v>
      </c>
      <c r="B506" s="269" t="s">
        <v>1494</v>
      </c>
      <c r="C506" s="304">
        <f>SUM(XFD507:XFD508)</f>
        <v>0</v>
      </c>
      <c r="D506" s="318">
        <f>SUM(XFD507:XFD508)</f>
        <v>0</v>
      </c>
      <c r="E506" s="319">
        <f>SUM(XFD507:XFD508)</f>
        <v>0</v>
      </c>
    </row>
    <row r="507" ht="16.05" customHeight="1" spans="1:5">
      <c r="A507" s="317">
        <v>22902</v>
      </c>
      <c r="B507" s="269" t="s">
        <v>1495</v>
      </c>
      <c r="C507" s="304">
        <v>400</v>
      </c>
      <c r="D507" s="318">
        <v>400</v>
      </c>
      <c r="E507" s="319">
        <v>0</v>
      </c>
    </row>
    <row r="508" ht="16.05" customHeight="1" spans="1:5">
      <c r="A508" s="317">
        <v>2290201</v>
      </c>
      <c r="B508" s="269" t="s">
        <v>1495</v>
      </c>
      <c r="C508" s="304">
        <v>16823.6</v>
      </c>
      <c r="D508" s="318">
        <v>16823.6</v>
      </c>
      <c r="E508" s="319">
        <v>0</v>
      </c>
    </row>
    <row r="509" ht="16.05" customHeight="1" spans="1:5">
      <c r="A509" s="317">
        <v>22999</v>
      </c>
      <c r="B509" s="269" t="s">
        <v>1496</v>
      </c>
      <c r="C509" s="304">
        <f>XFD510</f>
        <v>0</v>
      </c>
      <c r="D509" s="318">
        <f>XFD510</f>
        <v>0</v>
      </c>
      <c r="E509" s="319">
        <f>XFD510</f>
        <v>0</v>
      </c>
    </row>
    <row r="510" ht="16.05" customHeight="1" spans="1:5">
      <c r="A510" s="317">
        <v>2299999</v>
      </c>
      <c r="B510" s="269" t="s">
        <v>1497</v>
      </c>
      <c r="C510" s="304">
        <v>625</v>
      </c>
      <c r="D510" s="318">
        <v>264</v>
      </c>
      <c r="E510" s="319">
        <v>361</v>
      </c>
    </row>
    <row r="511" ht="16.05" customHeight="1" spans="1:5">
      <c r="A511" s="317">
        <v>232</v>
      </c>
      <c r="B511" s="270" t="s">
        <v>624</v>
      </c>
      <c r="C511" s="304">
        <f>XFD512</f>
        <v>0</v>
      </c>
      <c r="D511" s="318" t="e">
        <f>#REF!</f>
        <v>#REF!</v>
      </c>
      <c r="E511" s="319" t="e">
        <f>#REF!</f>
        <v>#REF!</v>
      </c>
    </row>
    <row r="512" ht="16.05" customHeight="1" spans="1:5">
      <c r="A512" s="317">
        <v>23203</v>
      </c>
      <c r="B512" s="269" t="s">
        <v>1498</v>
      </c>
      <c r="C512" s="304" t="e">
        <f>#REF!</f>
        <v>#REF!</v>
      </c>
      <c r="D512" s="318" t="e">
        <f>#REF!</f>
        <v>#REF!</v>
      </c>
      <c r="E512" s="319" t="e">
        <f>#REF!</f>
        <v>#REF!</v>
      </c>
    </row>
    <row r="513" ht="16.05" customHeight="1" spans="1:5">
      <c r="A513" s="317">
        <v>2320301</v>
      </c>
      <c r="B513" s="269" t="s">
        <v>1499</v>
      </c>
      <c r="C513" s="304">
        <v>6474</v>
      </c>
      <c r="D513" s="318">
        <v>6474</v>
      </c>
      <c r="E513" s="319">
        <v>0</v>
      </c>
    </row>
    <row r="514" ht="16.05" customHeight="1" spans="1:5">
      <c r="A514" s="317">
        <v>233</v>
      </c>
      <c r="B514" s="270" t="s">
        <v>628</v>
      </c>
      <c r="C514" s="304" t="e">
        <f>#REF!</f>
        <v>#REF!</v>
      </c>
      <c r="D514" s="318" t="e">
        <f>#REF!</f>
        <v>#REF!</v>
      </c>
      <c r="E514" s="319" t="e">
        <f>#REF!</f>
        <v>#REF!</v>
      </c>
    </row>
    <row r="515" ht="16.05" customHeight="1" spans="1:5">
      <c r="A515" s="317">
        <v>23303</v>
      </c>
      <c r="B515" s="269" t="s">
        <v>1500</v>
      </c>
      <c r="C515" s="304" t="e">
        <f>#REF!</f>
        <v>#REF!</v>
      </c>
      <c r="D515" s="318" t="e">
        <f>#REF!</f>
        <v>#REF!</v>
      </c>
      <c r="E515" s="319" t="e">
        <f>#REF!</f>
        <v>#REF!</v>
      </c>
    </row>
    <row r="516" ht="16.05" customHeight="1" spans="1:5">
      <c r="A516" s="317">
        <v>23303</v>
      </c>
      <c r="B516" s="269" t="s">
        <v>1501</v>
      </c>
      <c r="C516" s="304">
        <v>50</v>
      </c>
      <c r="D516" s="318">
        <v>50</v>
      </c>
      <c r="E516" s="319">
        <v>0</v>
      </c>
    </row>
    <row r="517" ht="16.05" customHeight="1" spans="1:5">
      <c r="A517" s="320"/>
      <c r="B517" s="276" t="s">
        <v>70</v>
      </c>
      <c r="C517" s="321">
        <f>XFD518+XFD533</f>
        <v>0</v>
      </c>
      <c r="D517" s="318"/>
      <c r="E517" s="319"/>
    </row>
    <row r="518" ht="16.05" customHeight="1" spans="1:5">
      <c r="A518" s="317">
        <v>230</v>
      </c>
      <c r="B518" s="270" t="s">
        <v>71</v>
      </c>
      <c r="C518" s="304">
        <f>XFD519+XFD521+XFD529+XFD531</f>
        <v>0</v>
      </c>
      <c r="D518" s="318">
        <f>XFD521+XFD529</f>
        <v>0</v>
      </c>
      <c r="E518" s="319">
        <f>XFD521+XFD529</f>
        <v>0</v>
      </c>
    </row>
    <row r="519" ht="16.05" customHeight="1" spans="1:5">
      <c r="A519" s="317">
        <v>23002</v>
      </c>
      <c r="B519" s="269" t="s">
        <v>1502</v>
      </c>
      <c r="C519" s="304" t="e">
        <f>#REF!</f>
        <v>#REF!</v>
      </c>
      <c r="D519" s="318"/>
      <c r="E519" s="319"/>
    </row>
    <row r="520" ht="16.05" customHeight="1" spans="1:5">
      <c r="A520" s="317">
        <v>2300227</v>
      </c>
      <c r="B520" s="269" t="s">
        <v>1503</v>
      </c>
      <c r="C520" s="304">
        <v>3903</v>
      </c>
      <c r="D520" s="318"/>
      <c r="E520" s="319"/>
    </row>
    <row r="521" ht="16.05" customHeight="1" spans="1:5">
      <c r="A521" s="317">
        <v>23003</v>
      </c>
      <c r="B521" s="269" t="s">
        <v>630</v>
      </c>
      <c r="C521" s="304">
        <f>SUM(XFD522:XFD528)</f>
        <v>0</v>
      </c>
      <c r="D521" s="318">
        <f>SUM(XFD522:XFD528)</f>
        <v>0</v>
      </c>
      <c r="E521" s="319">
        <f>SUM(XFD522:XFD528)</f>
        <v>0</v>
      </c>
    </row>
    <row r="522" ht="16.05" customHeight="1" spans="1:5">
      <c r="A522" s="317">
        <v>2300301</v>
      </c>
      <c r="B522" s="269" t="s">
        <v>631</v>
      </c>
      <c r="C522" s="304">
        <v>1000</v>
      </c>
      <c r="D522" s="318">
        <v>1000</v>
      </c>
      <c r="E522" s="319">
        <v>0</v>
      </c>
    </row>
    <row r="523" ht="16.05" customHeight="1" spans="1:5">
      <c r="A523" s="317">
        <v>2300304</v>
      </c>
      <c r="B523" s="269" t="s">
        <v>632</v>
      </c>
      <c r="C523" s="304">
        <v>784</v>
      </c>
      <c r="D523" s="318">
        <v>784</v>
      </c>
      <c r="E523" s="319">
        <v>0</v>
      </c>
    </row>
    <row r="524" ht="16.05" customHeight="1" spans="1:5">
      <c r="A524" s="317">
        <v>2300308</v>
      </c>
      <c r="B524" s="269" t="s">
        <v>634</v>
      </c>
      <c r="C524" s="304">
        <v>1000</v>
      </c>
      <c r="D524" s="318">
        <v>1000</v>
      </c>
      <c r="E524" s="319">
        <v>0</v>
      </c>
    </row>
    <row r="525" ht="16.05" customHeight="1" spans="1:5">
      <c r="A525" s="317">
        <v>2300311</v>
      </c>
      <c r="B525" s="269" t="s">
        <v>635</v>
      </c>
      <c r="C525" s="304">
        <v>100</v>
      </c>
      <c r="D525" s="318">
        <v>100</v>
      </c>
      <c r="E525" s="319">
        <v>0</v>
      </c>
    </row>
    <row r="526" ht="16.05" customHeight="1" spans="1:5">
      <c r="A526" s="317">
        <v>2300312</v>
      </c>
      <c r="B526" s="269" t="s">
        <v>636</v>
      </c>
      <c r="C526" s="304">
        <v>2640</v>
      </c>
      <c r="D526" s="318">
        <v>2640</v>
      </c>
      <c r="E526" s="319">
        <v>0</v>
      </c>
    </row>
    <row r="527" ht="16.05" customHeight="1" spans="1:5">
      <c r="A527" s="317">
        <v>2300313</v>
      </c>
      <c r="B527" s="269" t="s">
        <v>637</v>
      </c>
      <c r="C527" s="304">
        <v>3409</v>
      </c>
      <c r="D527" s="318">
        <v>409</v>
      </c>
      <c r="E527" s="319">
        <v>0</v>
      </c>
    </row>
    <row r="528" ht="16.05" customHeight="1" spans="1:5">
      <c r="A528" s="317">
        <v>2300399</v>
      </c>
      <c r="B528" s="269" t="s">
        <v>638</v>
      </c>
      <c r="C528" s="304">
        <v>850</v>
      </c>
      <c r="D528" s="318">
        <v>4753</v>
      </c>
      <c r="E528" s="319">
        <v>0</v>
      </c>
    </row>
    <row r="529" ht="16.05" customHeight="1" spans="1:5">
      <c r="A529" s="317">
        <v>23006</v>
      </c>
      <c r="B529" s="269" t="s">
        <v>639</v>
      </c>
      <c r="C529" s="304">
        <f t="shared" ref="C529:C534" si="3">XFD530</f>
        <v>0</v>
      </c>
      <c r="D529" s="318">
        <f t="shared" ref="D529:D534" si="4">XFD530</f>
        <v>0</v>
      </c>
      <c r="E529" s="319">
        <f t="shared" ref="E529:E534" si="5">XFD530</f>
        <v>0</v>
      </c>
    </row>
    <row r="530" ht="16.05" customHeight="1" spans="1:5">
      <c r="A530" s="317">
        <v>2300601</v>
      </c>
      <c r="B530" s="269" t="s">
        <v>640</v>
      </c>
      <c r="C530" s="304">
        <v>24347</v>
      </c>
      <c r="D530" s="318">
        <v>24347</v>
      </c>
      <c r="E530" s="319">
        <v>0</v>
      </c>
    </row>
    <row r="531" ht="16.05" customHeight="1" spans="1:4">
      <c r="A531" s="322">
        <v>23009</v>
      </c>
      <c r="B531" s="323" t="s">
        <v>824</v>
      </c>
      <c r="C531" s="324"/>
      <c r="D531" s="325"/>
    </row>
    <row r="532" ht="16.05" customHeight="1" spans="1:4">
      <c r="A532" s="322">
        <v>2300901</v>
      </c>
      <c r="B532" s="269" t="s">
        <v>1504</v>
      </c>
      <c r="C532" s="324"/>
      <c r="D532" s="325"/>
    </row>
    <row r="533" ht="16.05" customHeight="1" spans="1:5">
      <c r="A533" s="317">
        <v>231</v>
      </c>
      <c r="B533" s="270" t="s">
        <v>75</v>
      </c>
      <c r="C533" s="304">
        <f t="shared" si="3"/>
        <v>0</v>
      </c>
      <c r="D533" s="318">
        <f t="shared" si="4"/>
        <v>0</v>
      </c>
      <c r="E533" s="319">
        <f t="shared" si="5"/>
        <v>0</v>
      </c>
    </row>
    <row r="534" ht="16.05" customHeight="1" spans="1:5">
      <c r="A534" s="317">
        <v>23103</v>
      </c>
      <c r="B534" s="269" t="s">
        <v>644</v>
      </c>
      <c r="C534" s="304">
        <f t="shared" si="3"/>
        <v>0</v>
      </c>
      <c r="D534" s="318">
        <f t="shared" si="4"/>
        <v>0</v>
      </c>
      <c r="E534" s="319">
        <f t="shared" si="5"/>
        <v>0</v>
      </c>
    </row>
    <row r="535" ht="16.05" customHeight="1" spans="1:5">
      <c r="A535" s="317">
        <v>2310301</v>
      </c>
      <c r="B535" s="269" t="s">
        <v>645</v>
      </c>
      <c r="C535" s="304">
        <v>12260</v>
      </c>
      <c r="D535" s="318">
        <v>5000</v>
      </c>
      <c r="E535" s="319">
        <v>7260</v>
      </c>
    </row>
    <row r="536" ht="16.05" customHeight="1" spans="1:4">
      <c r="A536" s="326"/>
      <c r="B536" s="327" t="s">
        <v>77</v>
      </c>
      <c r="C536" s="328">
        <f>XFD517+XFD6</f>
        <v>0</v>
      </c>
      <c r="D536" s="325"/>
    </row>
    <row r="537" ht="17.55" customHeight="1"/>
  </sheetData>
  <mergeCells count="5">
    <mergeCell ref="A2:D2"/>
    <mergeCell ref="C3:D3"/>
    <mergeCell ref="A4:A5"/>
    <mergeCell ref="B4:B5"/>
    <mergeCell ref="C4:C5"/>
  </mergeCells>
  <pageMargins left="0.786806" right="0.786806" top="0.786806" bottom="0.747917" header="0.314583" footer="0.511806"/>
  <pageSetup paperSize="9" scale="90" firstPageNumber="50" orientation="portrait" useFirstPageNumber="1" horizontalDpi="600" verticalDpi="600"/>
  <headerFoot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4"/>
  <sheetViews>
    <sheetView workbookViewId="0">
      <selection activeCell="I15" sqref="I15"/>
    </sheetView>
  </sheetViews>
  <sheetFormatPr defaultColWidth="9" defaultRowHeight="14.4" customHeight="1" outlineLevelCol="3"/>
  <cols>
    <col min="1" max="1" width="23.1083333333333" customWidth="1"/>
    <col min="2" max="2" width="26.2166666666667" customWidth="1"/>
    <col min="3" max="3" width="35" customWidth="1"/>
    <col min="4" max="4" width="28.6666666666667" customWidth="1"/>
    <col min="5" max="257" width="9" customWidth="1"/>
  </cols>
  <sheetData>
    <row r="1" ht="15.75" spans="1:4">
      <c r="A1" s="294" t="s">
        <v>1505</v>
      </c>
      <c r="B1" s="295"/>
      <c r="C1" s="296"/>
      <c r="D1" s="295"/>
    </row>
    <row r="2" ht="25.5" spans="1:4">
      <c r="A2" s="297" t="s">
        <v>1506</v>
      </c>
      <c r="B2" s="298"/>
      <c r="C2" s="298"/>
      <c r="D2" s="298"/>
    </row>
    <row r="3" ht="15" spans="1:4">
      <c r="A3" s="263"/>
      <c r="B3" s="299"/>
      <c r="C3" s="300" t="s">
        <v>943</v>
      </c>
      <c r="D3" s="300"/>
    </row>
    <row r="4" ht="15" spans="1:4">
      <c r="A4" s="301" t="s">
        <v>973</v>
      </c>
      <c r="B4" s="109" t="s">
        <v>974</v>
      </c>
      <c r="C4" s="109" t="s">
        <v>960</v>
      </c>
      <c r="D4" s="302" t="s">
        <v>961</v>
      </c>
    </row>
    <row r="5" ht="15" spans="1:4">
      <c r="A5" s="269">
        <v>110</v>
      </c>
      <c r="B5" s="303" t="s">
        <v>1001</v>
      </c>
      <c r="C5" s="304">
        <f>XFD6+XFD8+XFD43</f>
        <v>0</v>
      </c>
      <c r="D5" s="305"/>
    </row>
    <row r="6" ht="15" spans="1:4">
      <c r="A6" s="269">
        <v>11001</v>
      </c>
      <c r="B6" s="110" t="s">
        <v>33</v>
      </c>
      <c r="C6" s="304">
        <f>SUM(XFD7)</f>
        <v>0</v>
      </c>
      <c r="D6" s="305"/>
    </row>
    <row r="7" ht="15" spans="1:4">
      <c r="A7" s="269">
        <v>1100199</v>
      </c>
      <c r="B7" s="110" t="s">
        <v>1002</v>
      </c>
      <c r="C7" s="304">
        <v>17168</v>
      </c>
      <c r="D7" s="305"/>
    </row>
    <row r="8" ht="15" spans="1:4">
      <c r="A8" s="269">
        <v>11002</v>
      </c>
      <c r="B8" s="110" t="s">
        <v>34</v>
      </c>
      <c r="C8" s="304">
        <f>SUM(XFD9:XFD42)</f>
        <v>0</v>
      </c>
      <c r="D8" s="305"/>
    </row>
    <row r="9" ht="15" spans="1:4">
      <c r="A9" s="269">
        <v>1100201</v>
      </c>
      <c r="B9" s="110" t="s">
        <v>109</v>
      </c>
      <c r="C9" s="304"/>
      <c r="D9" s="305"/>
    </row>
    <row r="10" ht="15" spans="1:4">
      <c r="A10" s="269">
        <v>1100202</v>
      </c>
      <c r="B10" s="110" t="s">
        <v>110</v>
      </c>
      <c r="C10" s="304">
        <v>37728</v>
      </c>
      <c r="D10" s="305"/>
    </row>
    <row r="11" ht="27" spans="1:4">
      <c r="A11" s="269">
        <v>1100207</v>
      </c>
      <c r="B11" s="110" t="s">
        <v>111</v>
      </c>
      <c r="C11" s="304">
        <v>13628</v>
      </c>
      <c r="D11" s="305"/>
    </row>
    <row r="12" ht="15" spans="1:4">
      <c r="A12" s="269">
        <v>1100208</v>
      </c>
      <c r="B12" s="110" t="s">
        <v>112</v>
      </c>
      <c r="C12" s="304">
        <v>-1124</v>
      </c>
      <c r="D12" s="305"/>
    </row>
    <row r="13" ht="15" spans="1:4">
      <c r="A13" s="269">
        <v>1100220</v>
      </c>
      <c r="B13" s="110" t="s">
        <v>113</v>
      </c>
      <c r="C13" s="304"/>
      <c r="D13" s="305"/>
    </row>
    <row r="14" ht="15" spans="1:4">
      <c r="A14" s="269">
        <v>1100221</v>
      </c>
      <c r="B14" s="110" t="s">
        <v>114</v>
      </c>
      <c r="C14" s="304"/>
      <c r="D14" s="305"/>
    </row>
    <row r="15" ht="15" spans="1:4">
      <c r="A15" s="269">
        <v>1100222</v>
      </c>
      <c r="B15" s="110" t="s">
        <v>115</v>
      </c>
      <c r="C15" s="304"/>
      <c r="D15" s="305"/>
    </row>
    <row r="16" ht="15" spans="1:4">
      <c r="A16" s="269">
        <v>1100225</v>
      </c>
      <c r="B16" s="110" t="s">
        <v>116</v>
      </c>
      <c r="C16" s="304"/>
      <c r="D16" s="305"/>
    </row>
    <row r="17" ht="15" spans="1:4">
      <c r="A17" s="269">
        <v>1100226</v>
      </c>
      <c r="B17" s="110" t="s">
        <v>117</v>
      </c>
      <c r="C17" s="304"/>
      <c r="D17" s="305"/>
    </row>
    <row r="18" ht="15" spans="1:4">
      <c r="A18" s="269">
        <v>1100227</v>
      </c>
      <c r="B18" s="110" t="s">
        <v>118</v>
      </c>
      <c r="C18" s="304">
        <v>9</v>
      </c>
      <c r="D18" s="305"/>
    </row>
    <row r="19" ht="15" spans="1:4">
      <c r="A19" s="269">
        <v>1100228</v>
      </c>
      <c r="B19" s="110" t="s">
        <v>119</v>
      </c>
      <c r="C19" s="304"/>
      <c r="D19" s="305"/>
    </row>
    <row r="20" ht="15" spans="1:4">
      <c r="A20" s="269" t="s">
        <v>120</v>
      </c>
      <c r="B20" s="306" t="s">
        <v>1003</v>
      </c>
      <c r="C20" s="304">
        <v>30</v>
      </c>
      <c r="D20" s="305"/>
    </row>
    <row r="21" ht="27" spans="1:4">
      <c r="A21" s="269">
        <v>1100241</v>
      </c>
      <c r="B21" s="110" t="s">
        <v>122</v>
      </c>
      <c r="C21" s="304"/>
      <c r="D21" s="305"/>
    </row>
    <row r="22" ht="15" spans="1:4">
      <c r="A22" s="269">
        <v>1100242</v>
      </c>
      <c r="B22" s="110" t="s">
        <v>123</v>
      </c>
      <c r="C22" s="304"/>
      <c r="D22" s="305"/>
    </row>
    <row r="23" ht="27" spans="1:4">
      <c r="A23" s="269">
        <v>1100243</v>
      </c>
      <c r="B23" s="110" t="s">
        <v>124</v>
      </c>
      <c r="C23" s="304"/>
      <c r="D23" s="305"/>
    </row>
    <row r="24" ht="27" spans="1:4">
      <c r="A24" s="269">
        <v>1100244</v>
      </c>
      <c r="B24" s="110" t="s">
        <v>125</v>
      </c>
      <c r="C24" s="304">
        <v>1940</v>
      </c>
      <c r="D24" s="305"/>
    </row>
    <row r="25" ht="15" spans="1:4">
      <c r="A25" s="269">
        <v>1100245</v>
      </c>
      <c r="B25" s="110" t="s">
        <v>126</v>
      </c>
      <c r="C25" s="304">
        <v>3364</v>
      </c>
      <c r="D25" s="305"/>
    </row>
    <row r="26" ht="27" spans="1:4">
      <c r="A26" s="269">
        <v>1100246</v>
      </c>
      <c r="B26" s="110" t="s">
        <v>127</v>
      </c>
      <c r="C26" s="304">
        <v>32</v>
      </c>
      <c r="D26" s="305"/>
    </row>
    <row r="27" ht="27" spans="1:4">
      <c r="A27" s="269">
        <v>1100247</v>
      </c>
      <c r="B27" s="110" t="s">
        <v>128</v>
      </c>
      <c r="C27" s="304">
        <v>2189</v>
      </c>
      <c r="D27" s="305"/>
    </row>
    <row r="28" ht="27" spans="1:4">
      <c r="A28" s="269">
        <v>1100248</v>
      </c>
      <c r="B28" s="110" t="s">
        <v>129</v>
      </c>
      <c r="C28" s="304">
        <v>17851</v>
      </c>
      <c r="D28" s="307"/>
    </row>
    <row r="29" ht="27" spans="1:4">
      <c r="A29" s="269">
        <v>1100249</v>
      </c>
      <c r="B29" s="110" t="s">
        <v>130</v>
      </c>
      <c r="C29" s="304">
        <v>2063</v>
      </c>
      <c r="D29" s="307"/>
    </row>
    <row r="30" ht="27" spans="1:4">
      <c r="A30" s="269">
        <v>1100250</v>
      </c>
      <c r="B30" s="110" t="s">
        <v>131</v>
      </c>
      <c r="C30" s="304">
        <v>4324</v>
      </c>
      <c r="D30" s="307"/>
    </row>
    <row r="31" ht="27" spans="1:4">
      <c r="A31" s="269">
        <v>1100251</v>
      </c>
      <c r="B31" s="110" t="s">
        <v>132</v>
      </c>
      <c r="C31" s="304"/>
      <c r="D31" s="305"/>
    </row>
    <row r="32" ht="27" spans="1:4">
      <c r="A32" s="269">
        <v>1100252</v>
      </c>
      <c r="B32" s="110" t="s">
        <v>133</v>
      </c>
      <c r="C32" s="304">
        <v>1895</v>
      </c>
      <c r="D32" s="307"/>
    </row>
    <row r="33" ht="27" spans="1:4">
      <c r="A33" s="269">
        <v>1100253</v>
      </c>
      <c r="B33" s="110" t="s">
        <v>134</v>
      </c>
      <c r="C33" s="304">
        <v>2906</v>
      </c>
      <c r="D33" s="307"/>
    </row>
    <row r="34" ht="27" spans="1:4">
      <c r="A34" s="269">
        <v>1100254</v>
      </c>
      <c r="B34" s="110" t="s">
        <v>135</v>
      </c>
      <c r="C34" s="304"/>
      <c r="D34" s="305"/>
    </row>
    <row r="35" ht="27" spans="1:4">
      <c r="A35" s="269">
        <v>1100255</v>
      </c>
      <c r="B35" s="110" t="s">
        <v>136</v>
      </c>
      <c r="C35" s="304"/>
      <c r="D35" s="305"/>
    </row>
    <row r="36" ht="15" spans="1:4">
      <c r="A36" s="269">
        <v>1100256</v>
      </c>
      <c r="B36" s="110" t="s">
        <v>137</v>
      </c>
      <c r="C36" s="304"/>
      <c r="D36" s="305"/>
    </row>
    <row r="37" ht="27" spans="1:4">
      <c r="A37" s="269">
        <v>1100257</v>
      </c>
      <c r="B37" s="110" t="s">
        <v>138</v>
      </c>
      <c r="C37" s="304"/>
      <c r="D37" s="305"/>
    </row>
    <row r="38" ht="27" spans="1:4">
      <c r="A38" s="269">
        <v>1100258</v>
      </c>
      <c r="B38" s="110" t="s">
        <v>139</v>
      </c>
      <c r="C38" s="304">
        <v>2533</v>
      </c>
      <c r="D38" s="307"/>
    </row>
    <row r="39" ht="27" spans="1:4">
      <c r="A39" s="269">
        <v>1100259</v>
      </c>
      <c r="B39" s="110" t="s">
        <v>140</v>
      </c>
      <c r="C39" s="304">
        <v>495</v>
      </c>
      <c r="D39" s="305"/>
    </row>
    <row r="40" ht="27" spans="1:4">
      <c r="A40" s="269">
        <v>1100260</v>
      </c>
      <c r="B40" s="110" t="s">
        <v>141</v>
      </c>
      <c r="C40" s="304">
        <v>756</v>
      </c>
      <c r="D40" s="305"/>
    </row>
    <row r="41" ht="15" spans="1:4">
      <c r="A41" s="269">
        <v>1100269</v>
      </c>
      <c r="B41" s="110" t="s">
        <v>142</v>
      </c>
      <c r="C41" s="304"/>
      <c r="D41" s="305"/>
    </row>
    <row r="42" ht="15" spans="1:4">
      <c r="A42" s="269">
        <v>1100299</v>
      </c>
      <c r="B42" s="110" t="s">
        <v>1005</v>
      </c>
      <c r="C42" s="304">
        <v>20000</v>
      </c>
      <c r="D42" s="305"/>
    </row>
    <row r="43" ht="15" spans="1:4">
      <c r="A43" s="269">
        <v>11003</v>
      </c>
      <c r="B43" s="110" t="s">
        <v>35</v>
      </c>
      <c r="C43" s="304">
        <f>SUM(XFD44:XFD64)</f>
        <v>0</v>
      </c>
      <c r="D43" s="305"/>
    </row>
    <row r="44" ht="15" spans="1:4">
      <c r="A44" s="269">
        <v>1100301</v>
      </c>
      <c r="B44" s="110" t="s">
        <v>144</v>
      </c>
      <c r="C44" s="304">
        <v>524</v>
      </c>
      <c r="D44" s="305"/>
    </row>
    <row r="45" ht="15" spans="1:4">
      <c r="A45" s="269">
        <v>1100302</v>
      </c>
      <c r="B45" s="110" t="s">
        <v>145</v>
      </c>
      <c r="C45" s="304"/>
      <c r="D45" s="305"/>
    </row>
    <row r="46" ht="15" spans="1:4">
      <c r="A46" s="269">
        <v>1100303</v>
      </c>
      <c r="B46" s="110" t="s">
        <v>146</v>
      </c>
      <c r="C46" s="304"/>
      <c r="D46" s="305"/>
    </row>
    <row r="47" ht="15" spans="1:4">
      <c r="A47" s="269">
        <v>1100304</v>
      </c>
      <c r="B47" s="110" t="s">
        <v>147</v>
      </c>
      <c r="C47" s="304"/>
      <c r="D47" s="305"/>
    </row>
    <row r="48" ht="15" spans="1:4">
      <c r="A48" s="269">
        <v>1100305</v>
      </c>
      <c r="B48" s="110" t="s">
        <v>148</v>
      </c>
      <c r="C48" s="304"/>
      <c r="D48" s="305"/>
    </row>
    <row r="49" ht="15" spans="1:4">
      <c r="A49" s="269">
        <v>1100306</v>
      </c>
      <c r="B49" s="110" t="s">
        <v>149</v>
      </c>
      <c r="C49" s="304">
        <v>751</v>
      </c>
      <c r="D49" s="305"/>
    </row>
    <row r="50" ht="15" spans="1:4">
      <c r="A50" s="269">
        <v>1100307</v>
      </c>
      <c r="B50" s="110" t="s">
        <v>150</v>
      </c>
      <c r="C50" s="304">
        <v>3155</v>
      </c>
      <c r="D50" s="307"/>
    </row>
    <row r="51" ht="15" spans="1:4">
      <c r="A51" s="269">
        <v>1100308</v>
      </c>
      <c r="B51" s="110" t="s">
        <v>151</v>
      </c>
      <c r="C51" s="304">
        <v>110</v>
      </c>
      <c r="D51" s="305"/>
    </row>
    <row r="52" ht="15" spans="1:4">
      <c r="A52" s="269">
        <v>1100310</v>
      </c>
      <c r="B52" s="110" t="s">
        <v>152</v>
      </c>
      <c r="C52" s="304">
        <v>2064</v>
      </c>
      <c r="D52" s="307"/>
    </row>
    <row r="53" ht="15" spans="1:4">
      <c r="A53" s="269">
        <v>1100311</v>
      </c>
      <c r="B53" s="110" t="s">
        <v>153</v>
      </c>
      <c r="C53" s="304">
        <v>4120</v>
      </c>
      <c r="D53" s="307"/>
    </row>
    <row r="54" ht="15" spans="1:4">
      <c r="A54" s="269">
        <v>1100312</v>
      </c>
      <c r="B54" s="110" t="s">
        <v>154</v>
      </c>
      <c r="C54" s="304">
        <v>320</v>
      </c>
      <c r="D54" s="305"/>
    </row>
    <row r="55" ht="15" spans="1:4">
      <c r="A55" s="269">
        <v>1100313</v>
      </c>
      <c r="B55" s="110" t="s">
        <v>155</v>
      </c>
      <c r="C55" s="304">
        <v>2208</v>
      </c>
      <c r="D55" s="307"/>
    </row>
    <row r="56" ht="15" spans="1:4">
      <c r="A56" s="269">
        <v>1100314</v>
      </c>
      <c r="B56" s="110" t="s">
        <v>156</v>
      </c>
      <c r="C56" s="304"/>
      <c r="D56" s="305"/>
    </row>
    <row r="57" ht="15" spans="1:4">
      <c r="A57" s="269">
        <v>1100315</v>
      </c>
      <c r="B57" s="110" t="s">
        <v>157</v>
      </c>
      <c r="C57" s="304">
        <v>4284</v>
      </c>
      <c r="D57" s="307"/>
    </row>
    <row r="58" ht="15" spans="1:4">
      <c r="A58" s="269">
        <v>1100316</v>
      </c>
      <c r="B58" s="110" t="s">
        <v>158</v>
      </c>
      <c r="C58" s="304">
        <v>1019</v>
      </c>
      <c r="D58" s="305"/>
    </row>
    <row r="59" ht="15" spans="1:4">
      <c r="A59" s="269">
        <v>1100317</v>
      </c>
      <c r="B59" s="110" t="s">
        <v>159</v>
      </c>
      <c r="C59" s="304"/>
      <c r="D59" s="305"/>
    </row>
    <row r="60" ht="15" spans="1:4">
      <c r="A60" s="269">
        <v>1100320</v>
      </c>
      <c r="B60" s="110" t="s">
        <v>160</v>
      </c>
      <c r="C60" s="304"/>
      <c r="D60" s="305"/>
    </row>
    <row r="61" ht="15" spans="1:4">
      <c r="A61" s="269">
        <v>1100321</v>
      </c>
      <c r="B61" s="110" t="s">
        <v>161</v>
      </c>
      <c r="C61" s="304"/>
      <c r="D61" s="305"/>
    </row>
    <row r="62" ht="15" spans="1:4">
      <c r="A62" s="269">
        <v>1100322</v>
      </c>
      <c r="B62" s="110" t="s">
        <v>162</v>
      </c>
      <c r="C62" s="304"/>
      <c r="D62" s="305"/>
    </row>
    <row r="63" ht="15" spans="1:4">
      <c r="A63" s="269">
        <v>1100324</v>
      </c>
      <c r="B63" s="308" t="s">
        <v>1006</v>
      </c>
      <c r="C63" s="304">
        <v>867</v>
      </c>
      <c r="D63" s="305"/>
    </row>
    <row r="64" ht="15" spans="1:4">
      <c r="A64" s="269">
        <v>1100399</v>
      </c>
      <c r="B64" s="110" t="s">
        <v>164</v>
      </c>
      <c r="C64" s="304">
        <v>200</v>
      </c>
      <c r="D64" s="305"/>
    </row>
  </sheetData>
  <mergeCells count="2">
    <mergeCell ref="A2:D2"/>
    <mergeCell ref="C3:D3"/>
  </mergeCells>
  <pageMargins left="0.75" right="0.75" top="1" bottom="1" header="0.5" footer="0.5"/>
  <pageSetup paperSize="9"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5"/>
  <sheetViews>
    <sheetView workbookViewId="0">
      <selection activeCell="U12" sqref="U12"/>
    </sheetView>
  </sheetViews>
  <sheetFormatPr defaultColWidth="5.44166666666667" defaultRowHeight="15" customHeight="1"/>
  <cols>
    <col min="1" max="1" width="23.775" style="79" customWidth="1"/>
    <col min="2" max="2" width="8.33333333333333" style="95" customWidth="1"/>
    <col min="3" max="3" width="7.33333333333333" style="95" customWidth="1"/>
    <col min="4" max="8" width="8" style="95" customWidth="1"/>
    <col min="9" max="9" width="7.33333333333333" style="95" customWidth="1"/>
    <col min="10" max="10" width="5.10833333333333" style="95" customWidth="1"/>
    <col min="11" max="12" width="8.33333333333333" style="95" customWidth="1"/>
    <col min="13" max="13" width="6.775" style="95" customWidth="1"/>
    <col min="14" max="14" width="6.21666666666667" style="95" customWidth="1"/>
    <col min="15" max="16" width="7.33333333333333" style="95" customWidth="1"/>
    <col min="17" max="17" width="7.10833333333333" style="95" customWidth="1"/>
    <col min="18" max="32" width="9" style="79" customWidth="1"/>
    <col min="33" max="224" width="5.44166666666667" style="79" customWidth="1"/>
    <col min="225" max="255" width="9" style="79" customWidth="1"/>
    <col min="256" max="257" width="5.44166666666667" style="79" customWidth="1"/>
  </cols>
  <sheetData>
    <row r="1" s="92" customFormat="1" ht="15.75" spans="1:17">
      <c r="A1" s="80" t="s">
        <v>1507</v>
      </c>
      <c r="B1" s="280"/>
      <c r="C1" s="280"/>
      <c r="D1" s="280"/>
      <c r="E1" s="280"/>
      <c r="F1" s="280"/>
      <c r="G1" s="280"/>
      <c r="H1" s="280"/>
      <c r="I1" s="280"/>
      <c r="J1" s="280"/>
      <c r="K1" s="280"/>
      <c r="L1" s="280"/>
      <c r="M1" s="280"/>
      <c r="N1" s="280"/>
      <c r="O1" s="280"/>
      <c r="P1" s="280"/>
      <c r="Q1" s="280"/>
    </row>
    <row r="2" s="278" customFormat="1" ht="26.25" spans="1:17">
      <c r="A2" s="281" t="s">
        <v>1508</v>
      </c>
      <c r="B2" s="281"/>
      <c r="C2" s="281"/>
      <c r="D2" s="281"/>
      <c r="E2" s="281"/>
      <c r="F2" s="281"/>
      <c r="G2" s="281"/>
      <c r="H2" s="281"/>
      <c r="I2" s="281"/>
      <c r="J2" s="281"/>
      <c r="K2" s="281"/>
      <c r="L2" s="281"/>
      <c r="M2" s="281"/>
      <c r="N2" s="281"/>
      <c r="O2" s="281"/>
      <c r="P2" s="281"/>
      <c r="Q2" s="281"/>
    </row>
    <row r="3" s="279" customFormat="1" customHeight="1" spans="1:17">
      <c r="A3" s="282"/>
      <c r="B3" s="283"/>
      <c r="C3" s="283"/>
      <c r="D3" s="283"/>
      <c r="E3" s="283"/>
      <c r="F3" s="283"/>
      <c r="G3" s="283"/>
      <c r="H3" s="283"/>
      <c r="I3" s="283"/>
      <c r="J3" s="283"/>
      <c r="K3" s="283"/>
      <c r="L3" s="283"/>
      <c r="M3" s="283"/>
      <c r="N3" s="283"/>
      <c r="O3" s="283"/>
      <c r="P3" s="293" t="s">
        <v>1509</v>
      </c>
      <c r="Q3" s="293"/>
    </row>
    <row r="4" s="279" customFormat="1" ht="48" spans="1:17">
      <c r="A4" s="284" t="s">
        <v>1510</v>
      </c>
      <c r="B4" s="284" t="s">
        <v>1511</v>
      </c>
      <c r="C4" s="285" t="s">
        <v>1512</v>
      </c>
      <c r="D4" s="285" t="s">
        <v>1513</v>
      </c>
      <c r="E4" s="285" t="s">
        <v>1514</v>
      </c>
      <c r="F4" s="285" t="s">
        <v>1515</v>
      </c>
      <c r="G4" s="285" t="s">
        <v>1516</v>
      </c>
      <c r="H4" s="285" t="s">
        <v>1517</v>
      </c>
      <c r="I4" s="285" t="s">
        <v>1518</v>
      </c>
      <c r="J4" s="285" t="s">
        <v>1519</v>
      </c>
      <c r="K4" s="285" t="s">
        <v>1520</v>
      </c>
      <c r="L4" s="285" t="s">
        <v>1521</v>
      </c>
      <c r="M4" s="285" t="s">
        <v>1522</v>
      </c>
      <c r="N4" s="285" t="s">
        <v>1523</v>
      </c>
      <c r="O4" s="285" t="s">
        <v>1524</v>
      </c>
      <c r="P4" s="285" t="s">
        <v>1525</v>
      </c>
      <c r="Q4" s="285" t="s">
        <v>1526</v>
      </c>
    </row>
    <row r="5" customHeight="1" spans="1:17">
      <c r="A5" s="286" t="s">
        <v>664</v>
      </c>
      <c r="B5" s="287">
        <f>SUM(XFD6:XFD29)</f>
        <v>0</v>
      </c>
      <c r="C5" s="288" t="e">
        <f>SUM(#REF!)</f>
        <v>#REF!</v>
      </c>
      <c r="D5" s="288" t="e">
        <f>SUM(#REF!)</f>
        <v>#REF!</v>
      </c>
      <c r="E5" s="288" t="e">
        <f>SUM(#REF!)</f>
        <v>#REF!</v>
      </c>
      <c r="F5" s="288" t="e">
        <f>SUM(#REF!)</f>
        <v>#REF!</v>
      </c>
      <c r="G5" s="288" t="e">
        <f>SUM(#REF!)</f>
        <v>#REF!</v>
      </c>
      <c r="H5" s="288" t="e">
        <f>SUM(#REF!)</f>
        <v>#REF!</v>
      </c>
      <c r="I5" s="288" t="e">
        <f>SUM(#REF!)</f>
        <v>#REF!</v>
      </c>
      <c r="J5" s="288" t="e">
        <f>SUM(#REF!)</f>
        <v>#REF!</v>
      </c>
      <c r="K5" s="288" t="e">
        <f>SUM(#REF!)</f>
        <v>#REF!</v>
      </c>
      <c r="L5" s="288" t="e">
        <f>SUM(#REF!)</f>
        <v>#REF!</v>
      </c>
      <c r="M5" s="288" t="e">
        <f>SUM(#REF!)</f>
        <v>#REF!</v>
      </c>
      <c r="N5" s="288" t="e">
        <f>SUM(#REF!)</f>
        <v>#REF!</v>
      </c>
      <c r="O5" s="288" t="e">
        <f>SUM(#REF!)</f>
        <v>#REF!</v>
      </c>
      <c r="P5" s="288" t="e">
        <f>SUM(#REF!)</f>
        <v>#REF!</v>
      </c>
      <c r="Q5" s="288" t="e">
        <f>SUM(#REF!)</f>
        <v>#REF!</v>
      </c>
    </row>
    <row r="6" customHeight="1" spans="1:17">
      <c r="A6" s="286" t="s">
        <v>187</v>
      </c>
      <c r="B6" s="287">
        <v>42039.03</v>
      </c>
      <c r="C6" s="288">
        <v>21507.46</v>
      </c>
      <c r="D6" s="288">
        <v>12430.47</v>
      </c>
      <c r="E6" s="288">
        <v>3588.83</v>
      </c>
      <c r="F6" s="288">
        <v>1330.5</v>
      </c>
      <c r="G6" s="288">
        <v>2425.84</v>
      </c>
      <c r="H6" s="288">
        <v>121.71</v>
      </c>
      <c r="I6" s="288">
        <v>200</v>
      </c>
      <c r="J6" s="288">
        <v>0</v>
      </c>
      <c r="K6" s="288">
        <v>266.22</v>
      </c>
      <c r="L6" s="288">
        <v>0</v>
      </c>
      <c r="M6" s="288">
        <v>0</v>
      </c>
      <c r="N6" s="288">
        <v>0</v>
      </c>
      <c r="O6" s="288">
        <v>0</v>
      </c>
      <c r="P6" s="288">
        <v>0</v>
      </c>
      <c r="Q6" s="288">
        <v>168</v>
      </c>
    </row>
    <row r="7" customHeight="1" spans="1:17">
      <c r="A7" s="286" t="s">
        <v>278</v>
      </c>
      <c r="B7" s="287">
        <v>30943.87</v>
      </c>
      <c r="C7" s="288">
        <v>15421.68</v>
      </c>
      <c r="D7" s="288">
        <v>7738.42</v>
      </c>
      <c r="E7" s="288">
        <v>1961</v>
      </c>
      <c r="F7" s="288">
        <v>5697.77</v>
      </c>
      <c r="G7" s="288">
        <v>10</v>
      </c>
      <c r="H7" s="288">
        <v>0</v>
      </c>
      <c r="I7" s="288">
        <v>0</v>
      </c>
      <c r="J7" s="288">
        <v>0</v>
      </c>
      <c r="K7" s="288">
        <v>15</v>
      </c>
      <c r="L7" s="288">
        <v>0</v>
      </c>
      <c r="M7" s="288">
        <v>0</v>
      </c>
      <c r="N7" s="288">
        <v>0</v>
      </c>
      <c r="O7" s="288">
        <v>100</v>
      </c>
      <c r="P7" s="288">
        <v>0</v>
      </c>
      <c r="Q7" s="288">
        <v>0</v>
      </c>
    </row>
    <row r="8" customHeight="1" spans="1:17">
      <c r="A8" s="286" t="s">
        <v>299</v>
      </c>
      <c r="B8" s="287">
        <v>27965.62</v>
      </c>
      <c r="C8" s="288">
        <v>1344.39</v>
      </c>
      <c r="D8" s="288">
        <v>1366.42</v>
      </c>
      <c r="E8" s="288">
        <v>839.66</v>
      </c>
      <c r="F8" s="288">
        <v>6</v>
      </c>
      <c r="G8" s="288">
        <v>21221.78</v>
      </c>
      <c r="H8" s="288">
        <v>1183.95</v>
      </c>
      <c r="I8" s="288">
        <v>0.33</v>
      </c>
      <c r="J8" s="288">
        <v>0</v>
      </c>
      <c r="K8" s="288">
        <v>1978.09</v>
      </c>
      <c r="L8" s="288">
        <v>0</v>
      </c>
      <c r="M8" s="288">
        <v>0</v>
      </c>
      <c r="N8" s="288">
        <v>0</v>
      </c>
      <c r="O8" s="288">
        <v>0</v>
      </c>
      <c r="P8" s="288">
        <v>0</v>
      </c>
      <c r="Q8" s="288">
        <v>25</v>
      </c>
    </row>
    <row r="9" customHeight="1" spans="1:17">
      <c r="A9" s="286" t="s">
        <v>316</v>
      </c>
      <c r="B9" s="287">
        <v>3182.5</v>
      </c>
      <c r="C9" s="288">
        <v>333.68</v>
      </c>
      <c r="D9" s="288">
        <v>1131.2</v>
      </c>
      <c r="E9" s="288">
        <v>1600</v>
      </c>
      <c r="F9" s="288">
        <v>0</v>
      </c>
      <c r="G9" s="288">
        <v>12.62</v>
      </c>
      <c r="H9" s="288">
        <v>0</v>
      </c>
      <c r="I9" s="288">
        <v>105</v>
      </c>
      <c r="J9" s="288">
        <v>0</v>
      </c>
      <c r="K9" s="288">
        <v>0</v>
      </c>
      <c r="L9" s="288">
        <v>0</v>
      </c>
      <c r="M9" s="288">
        <v>0</v>
      </c>
      <c r="N9" s="288">
        <v>0</v>
      </c>
      <c r="O9" s="288">
        <v>0</v>
      </c>
      <c r="P9" s="288">
        <v>0</v>
      </c>
      <c r="Q9" s="288">
        <v>0</v>
      </c>
    </row>
    <row r="10" customHeight="1" spans="1:17">
      <c r="A10" s="286" t="s">
        <v>331</v>
      </c>
      <c r="B10" s="287">
        <v>8154.41</v>
      </c>
      <c r="C10" s="288">
        <v>506.91</v>
      </c>
      <c r="D10" s="288">
        <v>2624.22</v>
      </c>
      <c r="E10" s="288">
        <v>161.29</v>
      </c>
      <c r="F10" s="288">
        <v>853.76</v>
      </c>
      <c r="G10" s="288">
        <v>3819.81</v>
      </c>
      <c r="H10" s="288">
        <v>120.42</v>
      </c>
      <c r="I10" s="288">
        <v>0</v>
      </c>
      <c r="J10" s="288">
        <v>0</v>
      </c>
      <c r="K10" s="288">
        <v>3</v>
      </c>
      <c r="L10" s="288">
        <v>0</v>
      </c>
      <c r="M10" s="288">
        <v>0</v>
      </c>
      <c r="N10" s="288">
        <v>0</v>
      </c>
      <c r="O10" s="288">
        <v>0</v>
      </c>
      <c r="P10" s="288">
        <v>65</v>
      </c>
      <c r="Q10" s="288">
        <v>0</v>
      </c>
    </row>
    <row r="11" customHeight="1" spans="1:17">
      <c r="A11" s="286" t="s">
        <v>355</v>
      </c>
      <c r="B11" s="287">
        <v>32456.07</v>
      </c>
      <c r="C11" s="288">
        <v>7989.97</v>
      </c>
      <c r="D11" s="288">
        <v>2256.79</v>
      </c>
      <c r="E11" s="288">
        <v>43.35</v>
      </c>
      <c r="F11" s="288">
        <v>153.6</v>
      </c>
      <c r="G11" s="288">
        <v>3213.42</v>
      </c>
      <c r="H11" s="288">
        <v>622</v>
      </c>
      <c r="I11" s="288">
        <v>0</v>
      </c>
      <c r="J11" s="288">
        <v>0</v>
      </c>
      <c r="K11" s="288">
        <v>10554.94</v>
      </c>
      <c r="L11" s="288">
        <v>1622</v>
      </c>
      <c r="M11" s="288">
        <v>0</v>
      </c>
      <c r="N11" s="288">
        <v>0</v>
      </c>
      <c r="O11" s="288">
        <v>0</v>
      </c>
      <c r="P11" s="288">
        <v>6000</v>
      </c>
      <c r="Q11" s="288">
        <v>0</v>
      </c>
    </row>
    <row r="12" customHeight="1" spans="1:17">
      <c r="A12" s="286" t="s">
        <v>419</v>
      </c>
      <c r="B12" s="287">
        <v>14416.34</v>
      </c>
      <c r="C12" s="288">
        <v>3706.38</v>
      </c>
      <c r="D12" s="288">
        <v>3876.94</v>
      </c>
      <c r="E12" s="288">
        <v>42</v>
      </c>
      <c r="F12" s="288">
        <v>0</v>
      </c>
      <c r="G12" s="288">
        <v>4391.86</v>
      </c>
      <c r="H12" s="288">
        <v>647.01</v>
      </c>
      <c r="I12" s="288">
        <v>0</v>
      </c>
      <c r="J12" s="288">
        <v>0</v>
      </c>
      <c r="K12" s="288">
        <v>1062.15</v>
      </c>
      <c r="L12" s="288">
        <v>0</v>
      </c>
      <c r="M12" s="288">
        <v>0</v>
      </c>
      <c r="N12" s="288">
        <v>0</v>
      </c>
      <c r="O12" s="288">
        <v>0</v>
      </c>
      <c r="P12" s="288">
        <v>0</v>
      </c>
      <c r="Q12" s="288">
        <v>690</v>
      </c>
    </row>
    <row r="13" customHeight="1" spans="1:17">
      <c r="A13" s="286" t="s">
        <v>458</v>
      </c>
      <c r="B13" s="287">
        <v>14820.29</v>
      </c>
      <c r="C13" s="288">
        <v>914.21</v>
      </c>
      <c r="D13" s="288">
        <v>2547.24</v>
      </c>
      <c r="E13" s="288">
        <v>4562.5</v>
      </c>
      <c r="F13" s="288">
        <v>456</v>
      </c>
      <c r="G13" s="288">
        <v>142.34</v>
      </c>
      <c r="H13" s="288">
        <v>0</v>
      </c>
      <c r="I13" s="288">
        <v>6198</v>
      </c>
      <c r="J13" s="288">
        <v>0</v>
      </c>
      <c r="K13" s="288">
        <v>0</v>
      </c>
      <c r="L13" s="288">
        <v>0</v>
      </c>
      <c r="M13" s="288">
        <v>0</v>
      </c>
      <c r="N13" s="288">
        <v>0</v>
      </c>
      <c r="O13" s="288">
        <v>0</v>
      </c>
      <c r="P13" s="288">
        <v>0</v>
      </c>
      <c r="Q13" s="288">
        <v>0</v>
      </c>
    </row>
    <row r="14" customHeight="1" spans="1:17">
      <c r="A14" s="286" t="s">
        <v>479</v>
      </c>
      <c r="B14" s="287">
        <v>11950.08</v>
      </c>
      <c r="C14" s="288">
        <v>1843.29</v>
      </c>
      <c r="D14" s="288">
        <v>657.3</v>
      </c>
      <c r="E14" s="288">
        <v>0</v>
      </c>
      <c r="F14" s="288">
        <v>810</v>
      </c>
      <c r="G14" s="288">
        <v>5403.41</v>
      </c>
      <c r="H14" s="288">
        <v>1790.29</v>
      </c>
      <c r="I14" s="288">
        <v>0</v>
      </c>
      <c r="J14" s="288">
        <v>0</v>
      </c>
      <c r="K14" s="288">
        <v>26.27</v>
      </c>
      <c r="L14" s="288">
        <v>0</v>
      </c>
      <c r="M14" s="288">
        <v>0</v>
      </c>
      <c r="N14" s="288">
        <v>0</v>
      </c>
      <c r="O14" s="288">
        <v>0</v>
      </c>
      <c r="P14" s="288">
        <v>0</v>
      </c>
      <c r="Q14" s="288">
        <v>1419.52</v>
      </c>
    </row>
    <row r="15" customHeight="1" spans="1:17">
      <c r="A15" s="286" t="s">
        <v>496</v>
      </c>
      <c r="B15" s="287">
        <v>10394.77</v>
      </c>
      <c r="C15" s="288">
        <v>1701.62</v>
      </c>
      <c r="D15" s="288">
        <v>1627.91</v>
      </c>
      <c r="E15" s="288">
        <v>3327.3</v>
      </c>
      <c r="F15" s="288">
        <v>1133.74</v>
      </c>
      <c r="G15" s="288">
        <v>2201.2</v>
      </c>
      <c r="H15" s="288">
        <v>341</v>
      </c>
      <c r="I15" s="288">
        <v>8</v>
      </c>
      <c r="J15" s="288">
        <v>0</v>
      </c>
      <c r="K15" s="288">
        <v>14</v>
      </c>
      <c r="L15" s="288">
        <v>0</v>
      </c>
      <c r="M15" s="288">
        <v>0</v>
      </c>
      <c r="N15" s="288">
        <v>0</v>
      </c>
      <c r="O15" s="288">
        <v>0</v>
      </c>
      <c r="P15" s="288">
        <v>0</v>
      </c>
      <c r="Q15" s="288">
        <v>40</v>
      </c>
    </row>
    <row r="16" customHeight="1" spans="1:17">
      <c r="A16" s="286" t="s">
        <v>538</v>
      </c>
      <c r="B16" s="287">
        <v>13208.93</v>
      </c>
      <c r="C16" s="288">
        <v>515.08</v>
      </c>
      <c r="D16" s="288">
        <v>682.66</v>
      </c>
      <c r="E16" s="288">
        <v>4</v>
      </c>
      <c r="F16" s="288">
        <v>6670.22</v>
      </c>
      <c r="G16" s="288">
        <v>4116.11</v>
      </c>
      <c r="H16" s="288">
        <v>270</v>
      </c>
      <c r="I16" s="288">
        <v>945.26</v>
      </c>
      <c r="J16" s="288">
        <v>0</v>
      </c>
      <c r="K16" s="288">
        <v>5.6</v>
      </c>
      <c r="L16" s="288">
        <v>0</v>
      </c>
      <c r="M16" s="288">
        <v>0</v>
      </c>
      <c r="N16" s="288">
        <v>0</v>
      </c>
      <c r="O16" s="288">
        <v>0</v>
      </c>
      <c r="P16" s="288">
        <v>0</v>
      </c>
      <c r="Q16" s="288">
        <v>0</v>
      </c>
    </row>
    <row r="17" customHeight="1" spans="1:17">
      <c r="A17" s="286" t="s">
        <v>556</v>
      </c>
      <c r="B17" s="287">
        <v>11613.04</v>
      </c>
      <c r="C17" s="288">
        <v>706.76</v>
      </c>
      <c r="D17" s="288">
        <v>182.26</v>
      </c>
      <c r="E17" s="288">
        <v>0</v>
      </c>
      <c r="F17" s="288">
        <v>0</v>
      </c>
      <c r="G17" s="288">
        <v>0</v>
      </c>
      <c r="H17" s="288">
        <v>0</v>
      </c>
      <c r="I17" s="288">
        <v>10724.02</v>
      </c>
      <c r="J17" s="288">
        <v>0</v>
      </c>
      <c r="K17" s="288">
        <v>0</v>
      </c>
      <c r="L17" s="288">
        <v>0</v>
      </c>
      <c r="M17" s="288">
        <v>0</v>
      </c>
      <c r="N17" s="288">
        <v>0</v>
      </c>
      <c r="O17" s="288">
        <v>0</v>
      </c>
      <c r="P17" s="288">
        <v>0</v>
      </c>
      <c r="Q17" s="288">
        <v>0</v>
      </c>
    </row>
    <row r="18" customHeight="1" spans="1:17">
      <c r="A18" s="286" t="s">
        <v>564</v>
      </c>
      <c r="B18" s="287">
        <v>1588.01</v>
      </c>
      <c r="C18" s="288">
        <v>483.63</v>
      </c>
      <c r="D18" s="288">
        <v>99.6</v>
      </c>
      <c r="E18" s="288">
        <v>0</v>
      </c>
      <c r="F18" s="288">
        <v>0</v>
      </c>
      <c r="G18" s="288">
        <v>0</v>
      </c>
      <c r="H18" s="288">
        <v>0</v>
      </c>
      <c r="I18" s="288">
        <v>1004.78</v>
      </c>
      <c r="J18" s="288">
        <v>0</v>
      </c>
      <c r="K18" s="288">
        <v>0</v>
      </c>
      <c r="L18" s="288">
        <v>0</v>
      </c>
      <c r="M18" s="288">
        <v>0</v>
      </c>
      <c r="N18" s="288">
        <v>0</v>
      </c>
      <c r="O18" s="288">
        <v>0</v>
      </c>
      <c r="P18" s="288">
        <v>0</v>
      </c>
      <c r="Q18" s="288">
        <v>0</v>
      </c>
    </row>
    <row r="19" customHeight="1" spans="1:17">
      <c r="A19" s="286" t="s">
        <v>575</v>
      </c>
      <c r="B19" s="287">
        <v>140</v>
      </c>
      <c r="C19" s="288">
        <v>0</v>
      </c>
      <c r="D19" s="288">
        <v>140</v>
      </c>
      <c r="E19" s="288">
        <v>0</v>
      </c>
      <c r="F19" s="288">
        <v>0</v>
      </c>
      <c r="G19" s="288">
        <v>0</v>
      </c>
      <c r="H19" s="288">
        <v>0</v>
      </c>
      <c r="I19" s="288">
        <v>0</v>
      </c>
      <c r="J19" s="288">
        <v>0</v>
      </c>
      <c r="K19" s="288">
        <v>0</v>
      </c>
      <c r="L19" s="288">
        <v>0</v>
      </c>
      <c r="M19" s="288">
        <v>0</v>
      </c>
      <c r="N19" s="288">
        <v>0</v>
      </c>
      <c r="O19" s="288">
        <v>0</v>
      </c>
      <c r="P19" s="288">
        <v>0</v>
      </c>
      <c r="Q19" s="288">
        <v>0</v>
      </c>
    </row>
    <row r="20" customHeight="1" spans="1:17">
      <c r="A20" s="286" t="s">
        <v>577</v>
      </c>
      <c r="B20" s="287">
        <v>3075.4</v>
      </c>
      <c r="C20" s="288">
        <v>715.9</v>
      </c>
      <c r="D20" s="288">
        <v>440.81</v>
      </c>
      <c r="E20" s="288">
        <v>0</v>
      </c>
      <c r="F20" s="288">
        <v>0</v>
      </c>
      <c r="G20" s="288">
        <v>1633.69</v>
      </c>
      <c r="H20" s="288">
        <v>285</v>
      </c>
      <c r="I20" s="288">
        <v>0</v>
      </c>
      <c r="J20" s="288">
        <v>0</v>
      </c>
      <c r="K20" s="288">
        <v>0</v>
      </c>
      <c r="L20" s="288">
        <v>0</v>
      </c>
      <c r="M20" s="288">
        <v>0</v>
      </c>
      <c r="N20" s="288">
        <v>0</v>
      </c>
      <c r="O20" s="288">
        <v>0</v>
      </c>
      <c r="P20" s="288">
        <v>0</v>
      </c>
      <c r="Q20" s="288">
        <v>0</v>
      </c>
    </row>
    <row r="21" customHeight="1" spans="1:17">
      <c r="A21" s="286" t="s">
        <v>584</v>
      </c>
      <c r="B21" s="287">
        <v>12227.86</v>
      </c>
      <c r="C21" s="288">
        <v>2987.81</v>
      </c>
      <c r="D21" s="288">
        <v>0</v>
      </c>
      <c r="E21" s="288">
        <v>0</v>
      </c>
      <c r="F21" s="288">
        <v>6356.71</v>
      </c>
      <c r="G21" s="288">
        <v>2456.34</v>
      </c>
      <c r="H21" s="288">
        <v>427</v>
      </c>
      <c r="I21" s="288">
        <v>0</v>
      </c>
      <c r="J21" s="288">
        <v>0</v>
      </c>
      <c r="K21" s="288">
        <v>0</v>
      </c>
      <c r="L21" s="288">
        <v>0</v>
      </c>
      <c r="M21" s="288">
        <v>0</v>
      </c>
      <c r="N21" s="288">
        <v>0</v>
      </c>
      <c r="O21" s="288">
        <v>0</v>
      </c>
      <c r="P21" s="288">
        <v>0</v>
      </c>
      <c r="Q21" s="288">
        <v>0</v>
      </c>
    </row>
    <row r="22" customHeight="1" spans="1:17">
      <c r="A22" s="286" t="s">
        <v>597</v>
      </c>
      <c r="B22" s="287">
        <v>484.17</v>
      </c>
      <c r="C22" s="288">
        <v>0</v>
      </c>
      <c r="D22" s="288">
        <v>0</v>
      </c>
      <c r="E22" s="288">
        <v>4.5</v>
      </c>
      <c r="F22" s="288">
        <v>0</v>
      </c>
      <c r="G22" s="288">
        <v>21.67</v>
      </c>
      <c r="H22" s="288">
        <v>0</v>
      </c>
      <c r="I22" s="288">
        <v>458</v>
      </c>
      <c r="J22" s="288">
        <v>0</v>
      </c>
      <c r="K22" s="288">
        <v>0</v>
      </c>
      <c r="L22" s="288">
        <v>0</v>
      </c>
      <c r="M22" s="288">
        <v>0</v>
      </c>
      <c r="N22" s="288">
        <v>0</v>
      </c>
      <c r="O22" s="288">
        <v>0</v>
      </c>
      <c r="P22" s="288">
        <v>0</v>
      </c>
      <c r="Q22" s="288">
        <v>0</v>
      </c>
    </row>
    <row r="23" customHeight="1" spans="1:17">
      <c r="A23" s="286" t="s">
        <v>607</v>
      </c>
      <c r="B23" s="287">
        <v>3586.01</v>
      </c>
      <c r="C23" s="288">
        <v>782.1</v>
      </c>
      <c r="D23" s="288">
        <v>2289.09</v>
      </c>
      <c r="E23" s="288">
        <v>0</v>
      </c>
      <c r="F23" s="288">
        <v>218</v>
      </c>
      <c r="G23" s="288">
        <v>185.52</v>
      </c>
      <c r="H23" s="288">
        <v>8</v>
      </c>
      <c r="I23" s="288">
        <v>0</v>
      </c>
      <c r="J23" s="288">
        <v>0</v>
      </c>
      <c r="K23" s="288">
        <v>103.3</v>
      </c>
      <c r="L23" s="288">
        <v>0</v>
      </c>
      <c r="M23" s="288">
        <v>0</v>
      </c>
      <c r="N23" s="288">
        <v>0</v>
      </c>
      <c r="O23" s="288">
        <v>0</v>
      </c>
      <c r="P23" s="288">
        <v>0</v>
      </c>
      <c r="Q23" s="288">
        <v>0</v>
      </c>
    </row>
    <row r="24" customHeight="1" spans="1:17">
      <c r="A24" s="286" t="s">
        <v>1491</v>
      </c>
      <c r="B24" s="287">
        <v>3000</v>
      </c>
      <c r="C24" s="288">
        <v>0</v>
      </c>
      <c r="D24" s="288">
        <v>0</v>
      </c>
      <c r="E24" s="288">
        <v>0</v>
      </c>
      <c r="F24" s="288">
        <v>0</v>
      </c>
      <c r="G24" s="288">
        <v>0</v>
      </c>
      <c r="H24" s="288">
        <v>0</v>
      </c>
      <c r="I24" s="288">
        <v>0</v>
      </c>
      <c r="J24" s="288">
        <v>0</v>
      </c>
      <c r="K24" s="288">
        <v>0</v>
      </c>
      <c r="L24" s="288">
        <v>0</v>
      </c>
      <c r="M24" s="288">
        <v>0</v>
      </c>
      <c r="N24" s="288">
        <v>0</v>
      </c>
      <c r="O24" s="288">
        <v>0</v>
      </c>
      <c r="P24" s="288">
        <v>3000</v>
      </c>
      <c r="Q24" s="288">
        <v>0</v>
      </c>
    </row>
    <row r="25" customHeight="1" spans="1:17">
      <c r="A25" s="286" t="s">
        <v>621</v>
      </c>
      <c r="B25" s="287">
        <v>17848.6</v>
      </c>
      <c r="C25" s="288">
        <v>0</v>
      </c>
      <c r="D25" s="288">
        <v>0</v>
      </c>
      <c r="E25" s="288">
        <v>886</v>
      </c>
      <c r="F25" s="288">
        <v>0</v>
      </c>
      <c r="G25" s="288">
        <v>0</v>
      </c>
      <c r="H25" s="288">
        <v>0</v>
      </c>
      <c r="I25" s="288">
        <v>139</v>
      </c>
      <c r="J25" s="288">
        <v>0</v>
      </c>
      <c r="K25" s="288">
        <v>0</v>
      </c>
      <c r="L25" s="288">
        <v>0</v>
      </c>
      <c r="M25" s="288">
        <v>0</v>
      </c>
      <c r="N25" s="288">
        <v>0</v>
      </c>
      <c r="O25" s="288">
        <v>0</v>
      </c>
      <c r="P25" s="288">
        <v>16823.6</v>
      </c>
      <c r="Q25" s="288">
        <v>0</v>
      </c>
    </row>
    <row r="26" customHeight="1" spans="1:17">
      <c r="A26" s="286" t="s">
        <v>71</v>
      </c>
      <c r="B26" s="287">
        <v>38033</v>
      </c>
      <c r="C26" s="288">
        <v>0</v>
      </c>
      <c r="D26" s="288">
        <v>100</v>
      </c>
      <c r="E26" s="288">
        <v>3000</v>
      </c>
      <c r="F26" s="288">
        <v>0</v>
      </c>
      <c r="G26" s="288">
        <v>0</v>
      </c>
      <c r="H26" s="288">
        <v>0</v>
      </c>
      <c r="I26" s="288">
        <v>0</v>
      </c>
      <c r="J26" s="288">
        <v>0</v>
      </c>
      <c r="K26" s="288">
        <v>0</v>
      </c>
      <c r="L26" s="288">
        <v>0</v>
      </c>
      <c r="M26" s="288">
        <v>0</v>
      </c>
      <c r="N26" s="288">
        <v>0</v>
      </c>
      <c r="O26" s="288">
        <v>34933</v>
      </c>
      <c r="P26" s="288">
        <v>0</v>
      </c>
      <c r="Q26" s="288">
        <v>0</v>
      </c>
    </row>
    <row r="27" customHeight="1" spans="1:17">
      <c r="A27" s="286" t="s">
        <v>75</v>
      </c>
      <c r="B27" s="287">
        <v>12260</v>
      </c>
      <c r="C27" s="288">
        <v>0</v>
      </c>
      <c r="D27" s="288">
        <v>0</v>
      </c>
      <c r="E27" s="288">
        <v>0</v>
      </c>
      <c r="F27" s="288">
        <v>0</v>
      </c>
      <c r="G27" s="288">
        <v>0</v>
      </c>
      <c r="H27" s="288">
        <v>0</v>
      </c>
      <c r="I27" s="288">
        <v>0</v>
      </c>
      <c r="J27" s="288">
        <v>0</v>
      </c>
      <c r="K27" s="288">
        <v>0</v>
      </c>
      <c r="L27" s="288">
        <v>0</v>
      </c>
      <c r="M27" s="288">
        <v>0</v>
      </c>
      <c r="N27" s="288">
        <v>0</v>
      </c>
      <c r="O27" s="288">
        <v>12260</v>
      </c>
      <c r="P27" s="288">
        <v>0</v>
      </c>
      <c r="Q27" s="288">
        <v>0</v>
      </c>
    </row>
    <row r="28" customHeight="1" spans="1:17">
      <c r="A28" s="286" t="s">
        <v>624</v>
      </c>
      <c r="B28" s="287">
        <v>6474</v>
      </c>
      <c r="C28" s="288">
        <v>0</v>
      </c>
      <c r="D28" s="288">
        <v>0</v>
      </c>
      <c r="E28" s="288">
        <v>0</v>
      </c>
      <c r="F28" s="288">
        <v>0</v>
      </c>
      <c r="G28" s="288">
        <v>0</v>
      </c>
      <c r="H28" s="288">
        <v>0</v>
      </c>
      <c r="I28" s="288">
        <v>0</v>
      </c>
      <c r="J28" s="288">
        <v>0</v>
      </c>
      <c r="K28" s="288">
        <v>0</v>
      </c>
      <c r="L28" s="288">
        <v>0</v>
      </c>
      <c r="M28" s="288">
        <v>6474</v>
      </c>
      <c r="N28" s="288">
        <v>0</v>
      </c>
      <c r="O28" s="288">
        <v>0</v>
      </c>
      <c r="P28" s="288">
        <v>0</v>
      </c>
      <c r="Q28" s="288">
        <v>0</v>
      </c>
    </row>
    <row r="29" customHeight="1" spans="1:17">
      <c r="A29" s="286" t="s">
        <v>628</v>
      </c>
      <c r="B29" s="287">
        <v>50</v>
      </c>
      <c r="C29" s="288">
        <v>0</v>
      </c>
      <c r="D29" s="288">
        <v>0</v>
      </c>
      <c r="E29" s="288">
        <v>0</v>
      </c>
      <c r="F29" s="288">
        <v>0</v>
      </c>
      <c r="G29" s="288">
        <v>0</v>
      </c>
      <c r="H29" s="288">
        <v>0</v>
      </c>
      <c r="I29" s="288">
        <v>0</v>
      </c>
      <c r="J29" s="288">
        <v>0</v>
      </c>
      <c r="K29" s="288">
        <v>0</v>
      </c>
      <c r="L29" s="288">
        <v>0</v>
      </c>
      <c r="M29" s="288">
        <v>50</v>
      </c>
      <c r="N29" s="288">
        <v>0</v>
      </c>
      <c r="O29" s="288">
        <v>0</v>
      </c>
      <c r="P29" s="288">
        <v>0</v>
      </c>
      <c r="Q29" s="288">
        <v>0</v>
      </c>
    </row>
    <row r="30" customHeight="1" spans="1:17">
      <c r="A30" s="289" t="s">
        <v>628</v>
      </c>
      <c r="B30" s="290">
        <v>50</v>
      </c>
      <c r="C30" s="291">
        <v>0</v>
      </c>
      <c r="D30" s="291">
        <v>0</v>
      </c>
      <c r="E30" s="291">
        <v>0</v>
      </c>
      <c r="F30" s="291">
        <v>0</v>
      </c>
      <c r="G30" s="291">
        <v>0</v>
      </c>
      <c r="H30" s="291">
        <v>0</v>
      </c>
      <c r="I30" s="291">
        <v>0</v>
      </c>
      <c r="J30" s="291">
        <v>0</v>
      </c>
      <c r="K30" s="291">
        <v>0</v>
      </c>
      <c r="L30" s="291">
        <v>0</v>
      </c>
      <c r="M30" s="291">
        <v>50</v>
      </c>
      <c r="N30" s="291">
        <v>0</v>
      </c>
      <c r="O30" s="291">
        <v>0</v>
      </c>
      <c r="P30" s="291">
        <v>0</v>
      </c>
      <c r="Q30" s="291">
        <v>0</v>
      </c>
    </row>
    <row r="31" s="279" customFormat="1" ht="12.75" spans="2:17">
      <c r="B31" s="292"/>
      <c r="C31" s="292"/>
      <c r="D31" s="292"/>
      <c r="E31" s="292"/>
      <c r="F31" s="292"/>
      <c r="G31" s="292"/>
      <c r="H31" s="292"/>
      <c r="I31" s="292"/>
      <c r="J31" s="292"/>
      <c r="K31" s="292"/>
      <c r="L31" s="292"/>
      <c r="M31" s="292"/>
      <c r="N31" s="292"/>
      <c r="O31" s="292"/>
      <c r="P31" s="292"/>
      <c r="Q31" s="292"/>
    </row>
    <row r="32" s="279" customFormat="1" ht="12.75" spans="2:17">
      <c r="B32" s="292"/>
      <c r="C32" s="292"/>
      <c r="D32" s="292"/>
      <c r="E32" s="292"/>
      <c r="F32" s="292"/>
      <c r="G32" s="292"/>
      <c r="H32" s="292"/>
      <c r="I32" s="292"/>
      <c r="J32" s="292"/>
      <c r="K32" s="292"/>
      <c r="L32" s="292"/>
      <c r="M32" s="292"/>
      <c r="N32" s="292"/>
      <c r="O32" s="292"/>
      <c r="P32" s="292"/>
      <c r="Q32" s="292"/>
    </row>
    <row r="33" s="279" customFormat="1" ht="12.75" spans="2:17">
      <c r="B33" s="292"/>
      <c r="C33" s="292"/>
      <c r="D33" s="292"/>
      <c r="E33" s="292"/>
      <c r="F33" s="292"/>
      <c r="G33" s="292"/>
      <c r="H33" s="292"/>
      <c r="I33" s="292"/>
      <c r="J33" s="292"/>
      <c r="K33" s="292"/>
      <c r="L33" s="292"/>
      <c r="M33" s="292"/>
      <c r="N33" s="292"/>
      <c r="O33" s="292"/>
      <c r="P33" s="292"/>
      <c r="Q33" s="292"/>
    </row>
    <row r="34" s="279" customFormat="1" ht="12.75" spans="2:17">
      <c r="B34" s="292"/>
      <c r="C34" s="292"/>
      <c r="D34" s="292"/>
      <c r="E34" s="292"/>
      <c r="F34" s="292"/>
      <c r="G34" s="292"/>
      <c r="H34" s="292"/>
      <c r="I34" s="292"/>
      <c r="J34" s="292"/>
      <c r="K34" s="292"/>
      <c r="L34" s="292"/>
      <c r="M34" s="292"/>
      <c r="N34" s="292"/>
      <c r="O34" s="292"/>
      <c r="P34" s="292"/>
      <c r="Q34" s="292"/>
    </row>
    <row r="35" s="279" customFormat="1" ht="12.75" spans="2:17">
      <c r="B35" s="292"/>
      <c r="C35" s="292"/>
      <c r="D35" s="292"/>
      <c r="E35" s="292"/>
      <c r="F35" s="292"/>
      <c r="G35" s="292"/>
      <c r="H35" s="292"/>
      <c r="I35" s="292"/>
      <c r="J35" s="292"/>
      <c r="K35" s="292"/>
      <c r="L35" s="292"/>
      <c r="M35" s="292"/>
      <c r="N35" s="292"/>
      <c r="O35" s="292"/>
      <c r="P35" s="292"/>
      <c r="Q35" s="292"/>
    </row>
    <row r="36" s="279" customFormat="1" ht="12.75" spans="2:17">
      <c r="B36" s="292"/>
      <c r="C36" s="292"/>
      <c r="D36" s="292"/>
      <c r="E36" s="292"/>
      <c r="F36" s="292"/>
      <c r="G36" s="292"/>
      <c r="H36" s="292"/>
      <c r="I36" s="292"/>
      <c r="J36" s="292"/>
      <c r="K36" s="292"/>
      <c r="L36" s="292"/>
      <c r="M36" s="292"/>
      <c r="N36" s="292"/>
      <c r="O36" s="292"/>
      <c r="P36" s="292"/>
      <c r="Q36" s="292"/>
    </row>
    <row r="37" s="279" customFormat="1" ht="12.75" spans="2:17">
      <c r="B37" s="292"/>
      <c r="C37" s="292"/>
      <c r="D37" s="292"/>
      <c r="E37" s="292"/>
      <c r="F37" s="292"/>
      <c r="G37" s="292"/>
      <c r="H37" s="292"/>
      <c r="I37" s="292"/>
      <c r="J37" s="292"/>
      <c r="K37" s="292"/>
      <c r="L37" s="292"/>
      <c r="M37" s="292"/>
      <c r="N37" s="292"/>
      <c r="O37" s="292"/>
      <c r="P37" s="292"/>
      <c r="Q37" s="292"/>
    </row>
    <row r="38" s="279" customFormat="1" ht="12.75" spans="2:17">
      <c r="B38" s="292"/>
      <c r="C38" s="292"/>
      <c r="D38" s="292"/>
      <c r="E38" s="292"/>
      <c r="F38" s="292"/>
      <c r="G38" s="292"/>
      <c r="H38" s="292"/>
      <c r="I38" s="292"/>
      <c r="J38" s="292"/>
      <c r="K38" s="292"/>
      <c r="L38" s="292"/>
      <c r="M38" s="292"/>
      <c r="N38" s="292"/>
      <c r="O38" s="292"/>
      <c r="P38" s="292"/>
      <c r="Q38" s="292"/>
    </row>
    <row r="39" s="279" customFormat="1" ht="12.75" spans="2:17">
      <c r="B39" s="292"/>
      <c r="C39" s="292"/>
      <c r="D39" s="292"/>
      <c r="E39" s="292"/>
      <c r="F39" s="292"/>
      <c r="G39" s="292"/>
      <c r="H39" s="292"/>
      <c r="I39" s="292"/>
      <c r="J39" s="292"/>
      <c r="K39" s="292"/>
      <c r="L39" s="292"/>
      <c r="M39" s="292"/>
      <c r="N39" s="292"/>
      <c r="O39" s="292"/>
      <c r="P39" s="292"/>
      <c r="Q39" s="292"/>
    </row>
    <row r="40" s="279" customFormat="1" ht="12.75" spans="2:17">
      <c r="B40" s="292"/>
      <c r="C40" s="292"/>
      <c r="D40" s="292"/>
      <c r="E40" s="292"/>
      <c r="F40" s="292"/>
      <c r="G40" s="292"/>
      <c r="H40" s="292"/>
      <c r="I40" s="292"/>
      <c r="J40" s="292"/>
      <c r="K40" s="292"/>
      <c r="L40" s="292"/>
      <c r="M40" s="292"/>
      <c r="N40" s="292"/>
      <c r="O40" s="292"/>
      <c r="P40" s="292"/>
      <c r="Q40" s="292"/>
    </row>
    <row r="41" s="279" customFormat="1" ht="12.75" spans="2:17">
      <c r="B41" s="292"/>
      <c r="C41" s="292"/>
      <c r="D41" s="292"/>
      <c r="E41" s="292"/>
      <c r="F41" s="292"/>
      <c r="G41" s="292"/>
      <c r="H41" s="292"/>
      <c r="I41" s="292"/>
      <c r="J41" s="292"/>
      <c r="K41" s="292"/>
      <c r="L41" s="292"/>
      <c r="M41" s="292"/>
      <c r="N41" s="292"/>
      <c r="O41" s="292"/>
      <c r="P41" s="292"/>
      <c r="Q41" s="292"/>
    </row>
    <row r="42" s="279" customFormat="1" ht="12.75" spans="2:17">
      <c r="B42" s="292"/>
      <c r="C42" s="292"/>
      <c r="D42" s="292"/>
      <c r="E42" s="292"/>
      <c r="F42" s="292"/>
      <c r="G42" s="292"/>
      <c r="H42" s="292"/>
      <c r="I42" s="292"/>
      <c r="J42" s="292"/>
      <c r="K42" s="292"/>
      <c r="L42" s="292"/>
      <c r="M42" s="292"/>
      <c r="N42" s="292"/>
      <c r="O42" s="292"/>
      <c r="P42" s="292"/>
      <c r="Q42" s="292"/>
    </row>
    <row r="43" s="279" customFormat="1" ht="12.75" spans="2:17">
      <c r="B43" s="292"/>
      <c r="C43" s="292"/>
      <c r="D43" s="292"/>
      <c r="E43" s="292"/>
      <c r="F43" s="292"/>
      <c r="G43" s="292"/>
      <c r="H43" s="292"/>
      <c r="I43" s="292"/>
      <c r="J43" s="292"/>
      <c r="K43" s="292"/>
      <c r="L43" s="292"/>
      <c r="M43" s="292"/>
      <c r="N43" s="292"/>
      <c r="O43" s="292"/>
      <c r="P43" s="292"/>
      <c r="Q43" s="292"/>
    </row>
    <row r="44" s="279" customFormat="1" ht="12.75" spans="2:17">
      <c r="B44" s="292"/>
      <c r="C44" s="292"/>
      <c r="D44" s="292"/>
      <c r="E44" s="292"/>
      <c r="F44" s="292"/>
      <c r="G44" s="292"/>
      <c r="H44" s="292"/>
      <c r="I44" s="292"/>
      <c r="J44" s="292"/>
      <c r="K44" s="292"/>
      <c r="L44" s="292"/>
      <c r="M44" s="292"/>
      <c r="N44" s="292"/>
      <c r="O44" s="292"/>
      <c r="P44" s="292"/>
      <c r="Q44" s="292"/>
    </row>
    <row r="45" s="279" customFormat="1" ht="12.75" spans="2:17">
      <c r="B45" s="292"/>
      <c r="C45" s="292"/>
      <c r="D45" s="292"/>
      <c r="E45" s="292"/>
      <c r="F45" s="292"/>
      <c r="G45" s="292"/>
      <c r="H45" s="292"/>
      <c r="I45" s="292"/>
      <c r="J45" s="292"/>
      <c r="K45" s="292"/>
      <c r="L45" s="292"/>
      <c r="M45" s="292"/>
      <c r="N45" s="292"/>
      <c r="O45" s="292"/>
      <c r="P45" s="292"/>
      <c r="Q45" s="292"/>
    </row>
    <row r="46" s="279" customFormat="1" ht="12.75" spans="2:17">
      <c r="B46" s="292"/>
      <c r="C46" s="292"/>
      <c r="D46" s="292"/>
      <c r="E46" s="292"/>
      <c r="F46" s="292"/>
      <c r="G46" s="292"/>
      <c r="H46" s="292"/>
      <c r="I46" s="292"/>
      <c r="J46" s="292"/>
      <c r="K46" s="292"/>
      <c r="L46" s="292"/>
      <c r="M46" s="292"/>
      <c r="N46" s="292"/>
      <c r="O46" s="292"/>
      <c r="P46" s="292"/>
      <c r="Q46" s="292"/>
    </row>
    <row r="47" s="279" customFormat="1" ht="12.75" spans="2:17">
      <c r="B47" s="292"/>
      <c r="C47" s="292"/>
      <c r="D47" s="292"/>
      <c r="E47" s="292"/>
      <c r="F47" s="292"/>
      <c r="G47" s="292"/>
      <c r="H47" s="292"/>
      <c r="I47" s="292"/>
      <c r="J47" s="292"/>
      <c r="K47" s="292"/>
      <c r="L47" s="292"/>
      <c r="M47" s="292"/>
      <c r="N47" s="292"/>
      <c r="O47" s="292"/>
      <c r="P47" s="292"/>
      <c r="Q47" s="292"/>
    </row>
    <row r="48" s="279" customFormat="1" ht="12.75" spans="2:17">
      <c r="B48" s="292"/>
      <c r="C48" s="292"/>
      <c r="D48" s="292"/>
      <c r="E48" s="292"/>
      <c r="F48" s="292"/>
      <c r="G48" s="292"/>
      <c r="H48" s="292"/>
      <c r="I48" s="292"/>
      <c r="J48" s="292"/>
      <c r="K48" s="292"/>
      <c r="L48" s="292"/>
      <c r="M48" s="292"/>
      <c r="N48" s="292"/>
      <c r="O48" s="292"/>
      <c r="P48" s="292"/>
      <c r="Q48" s="292"/>
    </row>
    <row r="49" s="279" customFormat="1" ht="12.75" spans="2:17">
      <c r="B49" s="292"/>
      <c r="C49" s="292"/>
      <c r="D49" s="292"/>
      <c r="E49" s="292"/>
      <c r="F49" s="292"/>
      <c r="G49" s="292"/>
      <c r="H49" s="292"/>
      <c r="I49" s="292"/>
      <c r="J49" s="292"/>
      <c r="K49" s="292"/>
      <c r="L49" s="292"/>
      <c r="M49" s="292"/>
      <c r="N49" s="292"/>
      <c r="O49" s="292"/>
      <c r="P49" s="292"/>
      <c r="Q49" s="292"/>
    </row>
    <row r="50" s="279" customFormat="1" ht="12.75" spans="2:17">
      <c r="B50" s="292"/>
      <c r="C50" s="292"/>
      <c r="D50" s="292"/>
      <c r="E50" s="292"/>
      <c r="F50" s="292"/>
      <c r="G50" s="292"/>
      <c r="H50" s="292"/>
      <c r="I50" s="292"/>
      <c r="J50" s="292"/>
      <c r="K50" s="292"/>
      <c r="L50" s="292"/>
      <c r="M50" s="292"/>
      <c r="N50" s="292"/>
      <c r="O50" s="292"/>
      <c r="P50" s="292"/>
      <c r="Q50" s="292"/>
    </row>
    <row r="51" s="279" customFormat="1" ht="12.75" spans="2:17">
      <c r="B51" s="292"/>
      <c r="C51" s="292"/>
      <c r="D51" s="292"/>
      <c r="E51" s="292"/>
      <c r="F51" s="292"/>
      <c r="G51" s="292"/>
      <c r="H51" s="292"/>
      <c r="I51" s="292"/>
      <c r="J51" s="292"/>
      <c r="K51" s="292"/>
      <c r="L51" s="292"/>
      <c r="M51" s="292"/>
      <c r="N51" s="292"/>
      <c r="O51" s="292"/>
      <c r="P51" s="292"/>
      <c r="Q51" s="292"/>
    </row>
    <row r="52" s="279" customFormat="1" ht="12.75" spans="2:17">
      <c r="B52" s="292"/>
      <c r="C52" s="292"/>
      <c r="D52" s="292"/>
      <c r="E52" s="292"/>
      <c r="F52" s="292"/>
      <c r="G52" s="292"/>
      <c r="H52" s="292"/>
      <c r="I52" s="292"/>
      <c r="J52" s="292"/>
      <c r="K52" s="292"/>
      <c r="L52" s="292"/>
      <c r="M52" s="292"/>
      <c r="N52" s="292"/>
      <c r="O52" s="292"/>
      <c r="P52" s="292"/>
      <c r="Q52" s="292"/>
    </row>
    <row r="53" s="279" customFormat="1" ht="12.75" spans="2:17">
      <c r="B53" s="292"/>
      <c r="C53" s="292"/>
      <c r="D53" s="292"/>
      <c r="E53" s="292"/>
      <c r="F53" s="292"/>
      <c r="G53" s="292"/>
      <c r="H53" s="292"/>
      <c r="I53" s="292"/>
      <c r="J53" s="292"/>
      <c r="K53" s="292"/>
      <c r="L53" s="292"/>
      <c r="M53" s="292"/>
      <c r="N53" s="292"/>
      <c r="O53" s="292"/>
      <c r="P53" s="292"/>
      <c r="Q53" s="292"/>
    </row>
    <row r="54" s="279" customFormat="1" ht="12.75" spans="2:17">
      <c r="B54" s="292"/>
      <c r="C54" s="292"/>
      <c r="D54" s="292"/>
      <c r="E54" s="292"/>
      <c r="F54" s="292"/>
      <c r="G54" s="292"/>
      <c r="H54" s="292"/>
      <c r="I54" s="292"/>
      <c r="J54" s="292"/>
      <c r="K54" s="292"/>
      <c r="L54" s="292"/>
      <c r="M54" s="292"/>
      <c r="N54" s="292"/>
      <c r="O54" s="292"/>
      <c r="P54" s="292"/>
      <c r="Q54" s="292"/>
    </row>
    <row r="55" s="279" customFormat="1" ht="12.75" spans="2:17">
      <c r="B55" s="292"/>
      <c r="C55" s="292"/>
      <c r="D55" s="292"/>
      <c r="E55" s="292"/>
      <c r="F55" s="292"/>
      <c r="G55" s="292"/>
      <c r="H55" s="292"/>
      <c r="I55" s="292"/>
      <c r="J55" s="292"/>
      <c r="K55" s="292"/>
      <c r="L55" s="292"/>
      <c r="M55" s="292"/>
      <c r="N55" s="292"/>
      <c r="O55" s="292"/>
      <c r="P55" s="292"/>
      <c r="Q55" s="292"/>
    </row>
    <row r="56" s="279" customFormat="1" ht="12.75" spans="2:17">
      <c r="B56" s="292"/>
      <c r="C56" s="292"/>
      <c r="D56" s="292"/>
      <c r="E56" s="292"/>
      <c r="F56" s="292"/>
      <c r="G56" s="292"/>
      <c r="H56" s="292"/>
      <c r="I56" s="292"/>
      <c r="J56" s="292"/>
      <c r="K56" s="292"/>
      <c r="L56" s="292"/>
      <c r="M56" s="292"/>
      <c r="N56" s="292"/>
      <c r="O56" s="292"/>
      <c r="P56" s="292"/>
      <c r="Q56" s="292"/>
    </row>
    <row r="57" s="279" customFormat="1" ht="12.75" spans="2:17">
      <c r="B57" s="292"/>
      <c r="C57" s="292"/>
      <c r="D57" s="292"/>
      <c r="E57" s="292"/>
      <c r="F57" s="292"/>
      <c r="G57" s="292"/>
      <c r="H57" s="292"/>
      <c r="I57" s="292"/>
      <c r="J57" s="292"/>
      <c r="K57" s="292"/>
      <c r="L57" s="292"/>
      <c r="M57" s="292"/>
      <c r="N57" s="292"/>
      <c r="O57" s="292"/>
      <c r="P57" s="292"/>
      <c r="Q57" s="292"/>
    </row>
    <row r="58" s="279" customFormat="1" ht="12.75" spans="2:17">
      <c r="B58" s="292"/>
      <c r="C58" s="292"/>
      <c r="D58" s="292"/>
      <c r="E58" s="292"/>
      <c r="F58" s="292"/>
      <c r="G58" s="292"/>
      <c r="H58" s="292"/>
      <c r="I58" s="292"/>
      <c r="J58" s="292"/>
      <c r="K58" s="292"/>
      <c r="L58" s="292"/>
      <c r="M58" s="292"/>
      <c r="N58" s="292"/>
      <c r="O58" s="292"/>
      <c r="P58" s="292"/>
      <c r="Q58" s="292"/>
    </row>
    <row r="59" s="279" customFormat="1" ht="12.75" spans="2:17">
      <c r="B59" s="292"/>
      <c r="C59" s="292"/>
      <c r="D59" s="292"/>
      <c r="E59" s="292"/>
      <c r="F59" s="292"/>
      <c r="G59" s="292"/>
      <c r="H59" s="292"/>
      <c r="I59" s="292"/>
      <c r="J59" s="292"/>
      <c r="K59" s="292"/>
      <c r="L59" s="292"/>
      <c r="M59" s="292"/>
      <c r="N59" s="292"/>
      <c r="O59" s="292"/>
      <c r="P59" s="292"/>
      <c r="Q59" s="292"/>
    </row>
    <row r="60" s="279" customFormat="1" ht="12.75" spans="2:17">
      <c r="B60" s="292"/>
      <c r="C60" s="292"/>
      <c r="D60" s="292"/>
      <c r="E60" s="292"/>
      <c r="F60" s="292"/>
      <c r="G60" s="292"/>
      <c r="H60" s="292"/>
      <c r="I60" s="292"/>
      <c r="J60" s="292"/>
      <c r="K60" s="292"/>
      <c r="L60" s="292"/>
      <c r="M60" s="292"/>
      <c r="N60" s="292"/>
      <c r="O60" s="292"/>
      <c r="P60" s="292"/>
      <c r="Q60" s="292"/>
    </row>
    <row r="61" s="279" customFormat="1" ht="12.75" spans="2:17">
      <c r="B61" s="292"/>
      <c r="C61" s="292"/>
      <c r="D61" s="292"/>
      <c r="E61" s="292"/>
      <c r="F61" s="292"/>
      <c r="G61" s="292"/>
      <c r="H61" s="292"/>
      <c r="I61" s="292"/>
      <c r="J61" s="292"/>
      <c r="K61" s="292"/>
      <c r="L61" s="292"/>
      <c r="M61" s="292"/>
      <c r="N61" s="292"/>
      <c r="O61" s="292"/>
      <c r="P61" s="292"/>
      <c r="Q61" s="292"/>
    </row>
    <row r="62" s="279" customFormat="1" ht="12.75" spans="2:17">
      <c r="B62" s="292"/>
      <c r="C62" s="292"/>
      <c r="D62" s="292"/>
      <c r="E62" s="292"/>
      <c r="F62" s="292"/>
      <c r="G62" s="292"/>
      <c r="H62" s="292"/>
      <c r="I62" s="292"/>
      <c r="J62" s="292"/>
      <c r="K62" s="292"/>
      <c r="L62" s="292"/>
      <c r="M62" s="292"/>
      <c r="N62" s="292"/>
      <c r="O62" s="292"/>
      <c r="P62" s="292"/>
      <c r="Q62" s="292"/>
    </row>
    <row r="63" s="279" customFormat="1" ht="12.75" spans="2:17">
      <c r="B63" s="292"/>
      <c r="C63" s="292"/>
      <c r="D63" s="292"/>
      <c r="E63" s="292"/>
      <c r="F63" s="292"/>
      <c r="G63" s="292"/>
      <c r="H63" s="292"/>
      <c r="I63" s="292"/>
      <c r="J63" s="292"/>
      <c r="K63" s="292"/>
      <c r="L63" s="292"/>
      <c r="M63" s="292"/>
      <c r="N63" s="292"/>
      <c r="O63" s="292"/>
      <c r="P63" s="292"/>
      <c r="Q63" s="292"/>
    </row>
    <row r="64" s="279" customFormat="1" ht="12.75" spans="2:17">
      <c r="B64" s="292"/>
      <c r="C64" s="292"/>
      <c r="D64" s="292"/>
      <c r="E64" s="292"/>
      <c r="F64" s="292"/>
      <c r="G64" s="292"/>
      <c r="H64" s="292"/>
      <c r="I64" s="292"/>
      <c r="J64" s="292"/>
      <c r="K64" s="292"/>
      <c r="L64" s="292"/>
      <c r="M64" s="292"/>
      <c r="N64" s="292"/>
      <c r="O64" s="292"/>
      <c r="P64" s="292"/>
      <c r="Q64" s="292"/>
    </row>
    <row r="65" s="279" customFormat="1" ht="12.75" spans="2:17">
      <c r="B65" s="292"/>
      <c r="C65" s="292"/>
      <c r="D65" s="292"/>
      <c r="E65" s="292"/>
      <c r="F65" s="292"/>
      <c r="G65" s="292"/>
      <c r="H65" s="292"/>
      <c r="I65" s="292"/>
      <c r="J65" s="292"/>
      <c r="K65" s="292"/>
      <c r="L65" s="292"/>
      <c r="M65" s="292"/>
      <c r="N65" s="292"/>
      <c r="O65" s="292"/>
      <c r="P65" s="292"/>
      <c r="Q65" s="292"/>
    </row>
    <row r="66" s="279" customFormat="1" ht="12.75" spans="2:17">
      <c r="B66" s="292"/>
      <c r="C66" s="292"/>
      <c r="D66" s="292"/>
      <c r="E66" s="292"/>
      <c r="F66" s="292"/>
      <c r="G66" s="292"/>
      <c r="H66" s="292"/>
      <c r="I66" s="292"/>
      <c r="J66" s="292"/>
      <c r="K66" s="292"/>
      <c r="L66" s="292"/>
      <c r="M66" s="292"/>
      <c r="N66" s="292"/>
      <c r="O66" s="292"/>
      <c r="P66" s="292"/>
      <c r="Q66" s="292"/>
    </row>
    <row r="67" s="279" customFormat="1" ht="12.75" spans="2:17">
      <c r="B67" s="292"/>
      <c r="C67" s="292"/>
      <c r="D67" s="292"/>
      <c r="E67" s="292"/>
      <c r="F67" s="292"/>
      <c r="G67" s="292"/>
      <c r="H67" s="292"/>
      <c r="I67" s="292"/>
      <c r="J67" s="292"/>
      <c r="K67" s="292"/>
      <c r="L67" s="292"/>
      <c r="M67" s="292"/>
      <c r="N67" s="292"/>
      <c r="O67" s="292"/>
      <c r="P67" s="292"/>
      <c r="Q67" s="292"/>
    </row>
    <row r="68" s="279" customFormat="1" ht="12.75" spans="2:17">
      <c r="B68" s="292"/>
      <c r="C68" s="292"/>
      <c r="D68" s="292"/>
      <c r="E68" s="292"/>
      <c r="F68" s="292"/>
      <c r="G68" s="292"/>
      <c r="H68" s="292"/>
      <c r="I68" s="292"/>
      <c r="J68" s="292"/>
      <c r="K68" s="292"/>
      <c r="L68" s="292"/>
      <c r="M68" s="292"/>
      <c r="N68" s="292"/>
      <c r="O68" s="292"/>
      <c r="P68" s="292"/>
      <c r="Q68" s="292"/>
    </row>
    <row r="69" s="279" customFormat="1" ht="12.75" spans="2:17">
      <c r="B69" s="292"/>
      <c r="C69" s="292"/>
      <c r="D69" s="292"/>
      <c r="E69" s="292"/>
      <c r="F69" s="292"/>
      <c r="G69" s="292"/>
      <c r="H69" s="292"/>
      <c r="I69" s="292"/>
      <c r="J69" s="292"/>
      <c r="K69" s="292"/>
      <c r="L69" s="292"/>
      <c r="M69" s="292"/>
      <c r="N69" s="292"/>
      <c r="O69" s="292"/>
      <c r="P69" s="292"/>
      <c r="Q69" s="292"/>
    </row>
    <row r="70" s="279" customFormat="1" ht="12.75" spans="2:17">
      <c r="B70" s="292"/>
      <c r="C70" s="292"/>
      <c r="D70" s="292"/>
      <c r="E70" s="292"/>
      <c r="F70" s="292"/>
      <c r="G70" s="292"/>
      <c r="H70" s="292"/>
      <c r="I70" s="292"/>
      <c r="J70" s="292"/>
      <c r="K70" s="292"/>
      <c r="L70" s="292"/>
      <c r="M70" s="292"/>
      <c r="N70" s="292"/>
      <c r="O70" s="292"/>
      <c r="P70" s="292"/>
      <c r="Q70" s="292"/>
    </row>
    <row r="71" s="279" customFormat="1" ht="12.75" spans="2:17">
      <c r="B71" s="292"/>
      <c r="C71" s="292"/>
      <c r="D71" s="292"/>
      <c r="E71" s="292"/>
      <c r="F71" s="292"/>
      <c r="G71" s="292"/>
      <c r="H71" s="292"/>
      <c r="I71" s="292"/>
      <c r="J71" s="292"/>
      <c r="K71" s="292"/>
      <c r="L71" s="292"/>
      <c r="M71" s="292"/>
      <c r="N71" s="292"/>
      <c r="O71" s="292"/>
      <c r="P71" s="292"/>
      <c r="Q71" s="292"/>
    </row>
    <row r="72" s="279" customFormat="1" ht="12.75" spans="2:17">
      <c r="B72" s="292"/>
      <c r="C72" s="292"/>
      <c r="D72" s="292"/>
      <c r="E72" s="292"/>
      <c r="F72" s="292"/>
      <c r="G72" s="292"/>
      <c r="H72" s="292"/>
      <c r="I72" s="292"/>
      <c r="J72" s="292"/>
      <c r="K72" s="292"/>
      <c r="L72" s="292"/>
      <c r="M72" s="292"/>
      <c r="N72" s="292"/>
      <c r="O72" s="292"/>
      <c r="P72" s="292"/>
      <c r="Q72" s="292"/>
    </row>
    <row r="73" s="279" customFormat="1" ht="12.75" spans="2:17">
      <c r="B73" s="292"/>
      <c r="C73" s="292"/>
      <c r="D73" s="292"/>
      <c r="E73" s="292"/>
      <c r="F73" s="292"/>
      <c r="G73" s="292"/>
      <c r="H73" s="292"/>
      <c r="I73" s="292"/>
      <c r="J73" s="292"/>
      <c r="K73" s="292"/>
      <c r="L73" s="292"/>
      <c r="M73" s="292"/>
      <c r="N73" s="292"/>
      <c r="O73" s="292"/>
      <c r="P73" s="292"/>
      <c r="Q73" s="292"/>
    </row>
    <row r="74" s="279" customFormat="1" ht="12.75" spans="2:17">
      <c r="B74" s="292"/>
      <c r="C74" s="292"/>
      <c r="D74" s="292"/>
      <c r="E74" s="292"/>
      <c r="F74" s="292"/>
      <c r="G74" s="292"/>
      <c r="H74" s="292"/>
      <c r="I74" s="292"/>
      <c r="J74" s="292"/>
      <c r="K74" s="292"/>
      <c r="L74" s="292"/>
      <c r="M74" s="292"/>
      <c r="N74" s="292"/>
      <c r="O74" s="292"/>
      <c r="P74" s="292"/>
      <c r="Q74" s="292"/>
    </row>
    <row r="75" s="279" customFormat="1" ht="12.75" spans="2:17">
      <c r="B75" s="292"/>
      <c r="C75" s="292"/>
      <c r="D75" s="292"/>
      <c r="E75" s="292"/>
      <c r="F75" s="292"/>
      <c r="G75" s="292"/>
      <c r="H75" s="292"/>
      <c r="I75" s="292"/>
      <c r="J75" s="292"/>
      <c r="K75" s="292"/>
      <c r="L75" s="292"/>
      <c r="M75" s="292"/>
      <c r="N75" s="292"/>
      <c r="O75" s="292"/>
      <c r="P75" s="292"/>
      <c r="Q75" s="292"/>
    </row>
    <row r="76" s="279" customFormat="1" ht="12.75" spans="2:17">
      <c r="B76" s="292"/>
      <c r="C76" s="292"/>
      <c r="D76" s="292"/>
      <c r="E76" s="292"/>
      <c r="F76" s="292"/>
      <c r="G76" s="292"/>
      <c r="H76" s="292"/>
      <c r="I76" s="292"/>
      <c r="J76" s="292"/>
      <c r="K76" s="292"/>
      <c r="L76" s="292"/>
      <c r="M76" s="292"/>
      <c r="N76" s="292"/>
      <c r="O76" s="292"/>
      <c r="P76" s="292"/>
      <c r="Q76" s="292"/>
    </row>
    <row r="77" s="279" customFormat="1" ht="12.75" spans="2:17">
      <c r="B77" s="292"/>
      <c r="C77" s="292"/>
      <c r="D77" s="292"/>
      <c r="E77" s="292"/>
      <c r="F77" s="292"/>
      <c r="G77" s="292"/>
      <c r="H77" s="292"/>
      <c r="I77" s="292"/>
      <c r="J77" s="292"/>
      <c r="K77" s="292"/>
      <c r="L77" s="292"/>
      <c r="M77" s="292"/>
      <c r="N77" s="292"/>
      <c r="O77" s="292"/>
      <c r="P77" s="292"/>
      <c r="Q77" s="292"/>
    </row>
    <row r="78" s="279" customFormat="1" ht="12.75" spans="2:17">
      <c r="B78" s="292"/>
      <c r="C78" s="292"/>
      <c r="D78" s="292"/>
      <c r="E78" s="292"/>
      <c r="F78" s="292"/>
      <c r="G78" s="292"/>
      <c r="H78" s="292"/>
      <c r="I78" s="292"/>
      <c r="J78" s="292"/>
      <c r="K78" s="292"/>
      <c r="L78" s="292"/>
      <c r="M78" s="292"/>
      <c r="N78" s="292"/>
      <c r="O78" s="292"/>
      <c r="P78" s="292"/>
      <c r="Q78" s="292"/>
    </row>
    <row r="79" s="279" customFormat="1" ht="12.75" spans="2:17">
      <c r="B79" s="292"/>
      <c r="C79" s="292"/>
      <c r="D79" s="292"/>
      <c r="E79" s="292"/>
      <c r="F79" s="292"/>
      <c r="G79" s="292"/>
      <c r="H79" s="292"/>
      <c r="I79" s="292"/>
      <c r="J79" s="292"/>
      <c r="K79" s="292"/>
      <c r="L79" s="292"/>
      <c r="M79" s="292"/>
      <c r="N79" s="292"/>
      <c r="O79" s="292"/>
      <c r="P79" s="292"/>
      <c r="Q79" s="292"/>
    </row>
    <row r="80" s="279" customFormat="1" ht="12.75" spans="2:17">
      <c r="B80" s="292"/>
      <c r="C80" s="292"/>
      <c r="D80" s="292"/>
      <c r="E80" s="292"/>
      <c r="F80" s="292"/>
      <c r="G80" s="292"/>
      <c r="H80" s="292"/>
      <c r="I80" s="292"/>
      <c r="J80" s="292"/>
      <c r="K80" s="292"/>
      <c r="L80" s="292"/>
      <c r="M80" s="292"/>
      <c r="N80" s="292"/>
      <c r="O80" s="292"/>
      <c r="P80" s="292"/>
      <c r="Q80" s="292"/>
    </row>
    <row r="81" s="279" customFormat="1" ht="12.75" spans="2:17">
      <c r="B81" s="292"/>
      <c r="C81" s="292"/>
      <c r="D81" s="292"/>
      <c r="E81" s="292"/>
      <c r="F81" s="292"/>
      <c r="G81" s="292"/>
      <c r="H81" s="292"/>
      <c r="I81" s="292"/>
      <c r="J81" s="292"/>
      <c r="K81" s="292"/>
      <c r="L81" s="292"/>
      <c r="M81" s="292"/>
      <c r="N81" s="292"/>
      <c r="O81" s="292"/>
      <c r="P81" s="292"/>
      <c r="Q81" s="292"/>
    </row>
    <row r="82" s="279" customFormat="1" ht="12.75" spans="2:17">
      <c r="B82" s="292"/>
      <c r="C82" s="292"/>
      <c r="D82" s="292"/>
      <c r="E82" s="292"/>
      <c r="F82" s="292"/>
      <c r="G82" s="292"/>
      <c r="H82" s="292"/>
      <c r="I82" s="292"/>
      <c r="J82" s="292"/>
      <c r="K82" s="292"/>
      <c r="L82" s="292"/>
      <c r="M82" s="292"/>
      <c r="N82" s="292"/>
      <c r="O82" s="292"/>
      <c r="P82" s="292"/>
      <c r="Q82" s="292"/>
    </row>
    <row r="83" s="279" customFormat="1" ht="12.75" spans="2:17">
      <c r="B83" s="292"/>
      <c r="C83" s="292"/>
      <c r="D83" s="292"/>
      <c r="E83" s="292"/>
      <c r="F83" s="292"/>
      <c r="G83" s="292"/>
      <c r="H83" s="292"/>
      <c r="I83" s="292"/>
      <c r="J83" s="292"/>
      <c r="K83" s="292"/>
      <c r="L83" s="292"/>
      <c r="M83" s="292"/>
      <c r="N83" s="292"/>
      <c r="O83" s="292"/>
      <c r="P83" s="292"/>
      <c r="Q83" s="292"/>
    </row>
    <row r="84" s="279" customFormat="1" ht="12.75" spans="2:17">
      <c r="B84" s="292"/>
      <c r="C84" s="292"/>
      <c r="D84" s="292"/>
      <c r="E84" s="292"/>
      <c r="F84" s="292"/>
      <c r="G84" s="292"/>
      <c r="H84" s="292"/>
      <c r="I84" s="292"/>
      <c r="J84" s="292"/>
      <c r="K84" s="292"/>
      <c r="L84" s="292"/>
      <c r="M84" s="292"/>
      <c r="N84" s="292"/>
      <c r="O84" s="292"/>
      <c r="P84" s="292"/>
      <c r="Q84" s="292"/>
    </row>
    <row r="85" s="279" customFormat="1" ht="12.75" spans="2:17">
      <c r="B85" s="292"/>
      <c r="C85" s="292"/>
      <c r="D85" s="292"/>
      <c r="E85" s="292"/>
      <c r="F85" s="292"/>
      <c r="G85" s="292"/>
      <c r="H85" s="292"/>
      <c r="I85" s="292"/>
      <c r="J85" s="292"/>
      <c r="K85" s="292"/>
      <c r="L85" s="292"/>
      <c r="M85" s="292"/>
      <c r="N85" s="292"/>
      <c r="O85" s="292"/>
      <c r="P85" s="292"/>
      <c r="Q85" s="292"/>
    </row>
  </sheetData>
  <mergeCells count="2">
    <mergeCell ref="A2:Q2"/>
    <mergeCell ref="P3:Q3"/>
  </mergeCells>
  <pageMargins left="0.354167" right="0.314583" top="0.590278" bottom="0.60625" header="0.5" footer="0.5"/>
  <pageSetup paperSize="9" scale="90" firstPageNumber="63" orientation="landscape" useFirstPageNumber="1" horizontalDpi="600" verticalDpi="600"/>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J15" sqref="J15"/>
    </sheetView>
  </sheetViews>
  <sheetFormatPr defaultColWidth="9" defaultRowHeight="15" customHeight="1"/>
  <cols>
    <col min="1" max="1" width="12.8833333333333" style="79" customWidth="1"/>
    <col min="2" max="2" width="35.3333333333333" style="79" customWidth="1"/>
    <col min="3" max="5" width="12.4416666666667" style="95" customWidth="1"/>
    <col min="6" max="7" width="9" style="79" customWidth="1"/>
    <col min="8" max="8" width="18.6666666666667" style="79" customWidth="1"/>
    <col min="9" max="9" width="28.1083333333333" style="79" customWidth="1"/>
    <col min="10" max="10" width="41.6666666666667" style="79" customWidth="1"/>
    <col min="11" max="257" width="9" style="79" customWidth="1"/>
  </cols>
  <sheetData>
    <row r="1" ht="21" customHeight="1" spans="1:1">
      <c r="A1" s="80" t="s">
        <v>1527</v>
      </c>
    </row>
    <row r="2" ht="26.25" spans="1:10">
      <c r="A2" s="82" t="s">
        <v>1528</v>
      </c>
      <c r="B2" s="82"/>
      <c r="C2" s="82"/>
      <c r="D2" s="82"/>
      <c r="E2" s="82"/>
      <c r="H2" s="262" t="s">
        <v>1529</v>
      </c>
      <c r="I2" s="262"/>
      <c r="J2" s="262"/>
    </row>
    <row r="3" spans="5:10">
      <c r="E3" s="84" t="s">
        <v>968</v>
      </c>
      <c r="H3" s="263"/>
      <c r="I3" s="263"/>
      <c r="J3" s="273" t="s">
        <v>968</v>
      </c>
    </row>
    <row r="4" ht="21" customHeight="1" spans="1:10">
      <c r="A4" s="264" t="s">
        <v>1530</v>
      </c>
      <c r="B4" s="264"/>
      <c r="C4" s="265" t="s">
        <v>1531</v>
      </c>
      <c r="D4" s="265"/>
      <c r="E4" s="265"/>
      <c r="H4" s="266" t="s">
        <v>1532</v>
      </c>
      <c r="I4" s="274"/>
      <c r="J4" s="274"/>
    </row>
    <row r="5" ht="21" customHeight="1" spans="1:10">
      <c r="A5" s="267" t="s">
        <v>3</v>
      </c>
      <c r="B5" s="267" t="s">
        <v>4</v>
      </c>
      <c r="C5" s="267" t="s">
        <v>1533</v>
      </c>
      <c r="D5" s="267" t="s">
        <v>1534</v>
      </c>
      <c r="E5" s="267" t="s">
        <v>1535</v>
      </c>
      <c r="H5" s="268" t="s">
        <v>43</v>
      </c>
      <c r="I5" s="268" t="s">
        <v>44</v>
      </c>
      <c r="J5" s="268" t="s">
        <v>1536</v>
      </c>
    </row>
    <row r="6" ht="15.45" customHeight="1" spans="1:10">
      <c r="A6" s="269"/>
      <c r="B6" s="270" t="s">
        <v>664</v>
      </c>
      <c r="C6" s="271">
        <f>XFD7+XFD18+XFD41</f>
        <v>0</v>
      </c>
      <c r="D6" s="271">
        <f>XFD7+XFD18+XFD41</f>
        <v>0</v>
      </c>
      <c r="E6" s="271">
        <f>XFD7+XFD18+XFD41</f>
        <v>0</v>
      </c>
      <c r="H6" s="269"/>
      <c r="I6" s="270" t="s">
        <v>664</v>
      </c>
      <c r="J6" s="275">
        <f>XFD7+XFD12+XFD27</f>
        <v>0</v>
      </c>
    </row>
    <row r="7" ht="15.45" customHeight="1" spans="1:10">
      <c r="A7" s="269">
        <v>301</v>
      </c>
      <c r="B7" s="270" t="s">
        <v>1537</v>
      </c>
      <c r="C7" s="271">
        <f>SUM(XFD8:XFD17)</f>
        <v>0</v>
      </c>
      <c r="D7" s="271">
        <f>SUM(XFD8:XFD17)</f>
        <v>0</v>
      </c>
      <c r="E7" s="271">
        <f>SUM(XFD8:XFD17)</f>
        <v>0</v>
      </c>
      <c r="H7" s="272">
        <v>501</v>
      </c>
      <c r="I7" s="276" t="s">
        <v>1538</v>
      </c>
      <c r="J7" s="277">
        <f>SUM(XFD8:XFD11)</f>
        <v>0</v>
      </c>
    </row>
    <row r="8" ht="15.45" customHeight="1" spans="1:10">
      <c r="A8" s="269">
        <v>30101</v>
      </c>
      <c r="B8" s="269" t="s">
        <v>1539</v>
      </c>
      <c r="C8" s="271">
        <v>28968.43</v>
      </c>
      <c r="D8" s="271">
        <v>28968.43</v>
      </c>
      <c r="E8" s="271">
        <v>0</v>
      </c>
      <c r="H8" s="269">
        <v>50101</v>
      </c>
      <c r="I8" s="270" t="s">
        <v>1540</v>
      </c>
      <c r="J8" s="275">
        <v>71189</v>
      </c>
    </row>
    <row r="9" ht="15.45" customHeight="1" spans="1:10">
      <c r="A9" s="269">
        <v>30102</v>
      </c>
      <c r="B9" s="269" t="s">
        <v>1541</v>
      </c>
      <c r="C9" s="271">
        <v>11176.16</v>
      </c>
      <c r="D9" s="271">
        <v>11176.16</v>
      </c>
      <c r="E9" s="271">
        <v>0</v>
      </c>
      <c r="H9" s="269">
        <v>50102</v>
      </c>
      <c r="I9" s="270" t="s">
        <v>1542</v>
      </c>
      <c r="J9" s="275">
        <v>12833</v>
      </c>
    </row>
    <row r="10" ht="15.45" customHeight="1" spans="1:10">
      <c r="A10" s="269">
        <v>30103</v>
      </c>
      <c r="B10" s="269" t="s">
        <v>1543</v>
      </c>
      <c r="C10" s="271">
        <v>24639.73</v>
      </c>
      <c r="D10" s="271">
        <v>24639.73</v>
      </c>
      <c r="E10" s="271">
        <v>0</v>
      </c>
      <c r="H10" s="269">
        <v>50103</v>
      </c>
      <c r="I10" s="270" t="s">
        <v>1544</v>
      </c>
      <c r="J10" s="275">
        <v>5281</v>
      </c>
    </row>
    <row r="11" ht="15.45" customHeight="1" spans="1:10">
      <c r="A11" s="269">
        <v>30107</v>
      </c>
      <c r="B11" s="269" t="s">
        <v>1545</v>
      </c>
      <c r="C11" s="271">
        <v>6405.13</v>
      </c>
      <c r="D11" s="271">
        <v>6405.13</v>
      </c>
      <c r="E11" s="271">
        <v>0</v>
      </c>
      <c r="H11" s="269">
        <v>50199</v>
      </c>
      <c r="I11" s="269" t="s">
        <v>1546</v>
      </c>
      <c r="J11" s="275">
        <v>10366</v>
      </c>
    </row>
    <row r="12" ht="15.45" customHeight="1" spans="1:10">
      <c r="A12" s="269">
        <v>30108</v>
      </c>
      <c r="B12" s="269" t="s">
        <v>1547</v>
      </c>
      <c r="C12" s="271">
        <v>7408.29</v>
      </c>
      <c r="D12" s="271">
        <v>7408.29</v>
      </c>
      <c r="E12" s="271">
        <v>0</v>
      </c>
      <c r="H12" s="272">
        <v>502</v>
      </c>
      <c r="I12" s="276" t="s">
        <v>1548</v>
      </c>
      <c r="J12" s="277">
        <f>SUM(XFD13:XFD22)</f>
        <v>0</v>
      </c>
    </row>
    <row r="13" ht="15.45" customHeight="1" spans="1:10">
      <c r="A13" s="269">
        <v>30109</v>
      </c>
      <c r="B13" s="269" t="s">
        <v>1549</v>
      </c>
      <c r="C13" s="271">
        <v>998.2</v>
      </c>
      <c r="D13" s="271">
        <v>998.2</v>
      </c>
      <c r="E13" s="271">
        <v>0</v>
      </c>
      <c r="H13" s="269">
        <v>50201</v>
      </c>
      <c r="I13" s="270" t="s">
        <v>1550</v>
      </c>
      <c r="J13" s="275">
        <v>7084</v>
      </c>
    </row>
    <row r="14" ht="15.45" customHeight="1" spans="1:10">
      <c r="A14" s="269">
        <v>30111</v>
      </c>
      <c r="B14" s="269" t="s">
        <v>1551</v>
      </c>
      <c r="C14" s="271">
        <v>1015.69</v>
      </c>
      <c r="D14" s="271">
        <v>1015.69</v>
      </c>
      <c r="E14" s="271">
        <v>0</v>
      </c>
      <c r="H14" s="269">
        <v>50202</v>
      </c>
      <c r="I14" s="269" t="s">
        <v>1552</v>
      </c>
      <c r="J14" s="275">
        <v>135</v>
      </c>
    </row>
    <row r="15" ht="15.45" customHeight="1" spans="1:10">
      <c r="A15" s="269">
        <v>30112</v>
      </c>
      <c r="B15" s="269" t="s">
        <v>1553</v>
      </c>
      <c r="C15" s="271">
        <v>3410.52</v>
      </c>
      <c r="D15" s="271">
        <v>3410.52</v>
      </c>
      <c r="E15" s="271">
        <v>0</v>
      </c>
      <c r="H15" s="269">
        <v>50203</v>
      </c>
      <c r="I15" s="270" t="s">
        <v>1554</v>
      </c>
      <c r="J15" s="275">
        <v>208</v>
      </c>
    </row>
    <row r="16" ht="15.45" customHeight="1" spans="1:10">
      <c r="A16" s="269">
        <v>30113</v>
      </c>
      <c r="B16" s="269" t="s">
        <v>1555</v>
      </c>
      <c r="C16" s="271">
        <v>5281.05</v>
      </c>
      <c r="D16" s="271">
        <v>5281.05</v>
      </c>
      <c r="E16" s="271">
        <v>0</v>
      </c>
      <c r="H16" s="269">
        <v>50204</v>
      </c>
      <c r="I16" s="270" t="s">
        <v>1556</v>
      </c>
      <c r="J16" s="275"/>
    </row>
    <row r="17" ht="15.45" customHeight="1" spans="1:10">
      <c r="A17" s="269">
        <v>30199</v>
      </c>
      <c r="B17" s="269" t="s">
        <v>1557</v>
      </c>
      <c r="C17" s="271">
        <v>10365.56</v>
      </c>
      <c r="D17" s="271">
        <v>10365.56</v>
      </c>
      <c r="E17" s="271">
        <v>0</v>
      </c>
      <c r="H17" s="269">
        <v>50205</v>
      </c>
      <c r="I17" s="270" t="s">
        <v>1558</v>
      </c>
      <c r="J17" s="275">
        <v>334</v>
      </c>
    </row>
    <row r="18" ht="15.45" customHeight="1" spans="1:10">
      <c r="A18" s="269">
        <v>302</v>
      </c>
      <c r="B18" s="270" t="s">
        <v>1559</v>
      </c>
      <c r="C18" s="271">
        <f>SUM(XFD19:XFD40)</f>
        <v>0</v>
      </c>
      <c r="D18" s="271">
        <f>SUM(XFD19:XFD40)</f>
        <v>0</v>
      </c>
      <c r="E18" s="271">
        <f>SUM(XFD19:XFD40)</f>
        <v>0</v>
      </c>
      <c r="H18" s="269">
        <v>50206</v>
      </c>
      <c r="I18" s="270" t="s">
        <v>1560</v>
      </c>
      <c r="J18" s="275">
        <v>206</v>
      </c>
    </row>
    <row r="19" ht="15.45" customHeight="1" spans="1:10">
      <c r="A19" s="269">
        <v>30201</v>
      </c>
      <c r="B19" s="269" t="s">
        <v>1561</v>
      </c>
      <c r="C19" s="271">
        <v>861.99</v>
      </c>
      <c r="D19" s="271">
        <v>0</v>
      </c>
      <c r="E19" s="271">
        <v>861.99</v>
      </c>
      <c r="H19" s="269">
        <v>50207</v>
      </c>
      <c r="I19" s="269" t="s">
        <v>1562</v>
      </c>
      <c r="J19" s="275">
        <v>160</v>
      </c>
    </row>
    <row r="20" ht="15.45" customHeight="1" spans="1:10">
      <c r="A20" s="269">
        <v>30202</v>
      </c>
      <c r="B20" s="269" t="s">
        <v>1563</v>
      </c>
      <c r="C20" s="271">
        <v>331.93</v>
      </c>
      <c r="D20" s="271">
        <v>0</v>
      </c>
      <c r="E20" s="271">
        <v>331.93</v>
      </c>
      <c r="H20" s="269">
        <v>50208</v>
      </c>
      <c r="I20" s="270" t="s">
        <v>1564</v>
      </c>
      <c r="J20" s="275">
        <v>607</v>
      </c>
    </row>
    <row r="21" ht="15.45" customHeight="1" spans="1:10">
      <c r="A21" s="269">
        <v>30203</v>
      </c>
      <c r="B21" s="269" t="s">
        <v>1565</v>
      </c>
      <c r="C21" s="271">
        <v>59.14</v>
      </c>
      <c r="D21" s="271">
        <v>0</v>
      </c>
      <c r="E21" s="271">
        <v>59.14</v>
      </c>
      <c r="H21" s="269">
        <v>50209</v>
      </c>
      <c r="I21" s="269" t="s">
        <v>1566</v>
      </c>
      <c r="J21" s="275">
        <v>415</v>
      </c>
    </row>
    <row r="22" ht="15.45" customHeight="1" spans="1:10">
      <c r="A22" s="269">
        <v>30205</v>
      </c>
      <c r="B22" s="269" t="s">
        <v>1567</v>
      </c>
      <c r="C22" s="271">
        <v>255.56</v>
      </c>
      <c r="D22" s="271">
        <v>0</v>
      </c>
      <c r="E22" s="271">
        <v>255.56</v>
      </c>
      <c r="H22" s="269">
        <v>50299</v>
      </c>
      <c r="I22" s="270" t="s">
        <v>1568</v>
      </c>
      <c r="J22" s="275">
        <v>1482</v>
      </c>
    </row>
    <row r="23" ht="15.45" customHeight="1" spans="1:10">
      <c r="A23" s="269">
        <v>30206</v>
      </c>
      <c r="B23" s="269" t="s">
        <v>1569</v>
      </c>
      <c r="C23" s="271">
        <v>904.54</v>
      </c>
      <c r="D23" s="271">
        <v>0</v>
      </c>
      <c r="E23" s="271">
        <v>904.54</v>
      </c>
      <c r="H23" s="272">
        <v>505</v>
      </c>
      <c r="I23" s="276" t="s">
        <v>1570</v>
      </c>
      <c r="J23" s="277">
        <f>SUM(XFD24:XFD26)</f>
        <v>0</v>
      </c>
    </row>
    <row r="24" ht="15.45" customHeight="1" spans="1:10">
      <c r="A24" s="269">
        <v>30207</v>
      </c>
      <c r="B24" s="269" t="s">
        <v>1571</v>
      </c>
      <c r="C24" s="271">
        <v>264.75</v>
      </c>
      <c r="D24" s="271">
        <v>0</v>
      </c>
      <c r="E24" s="271">
        <v>264.75</v>
      </c>
      <c r="H24" s="269">
        <v>50501</v>
      </c>
      <c r="I24" s="270" t="s">
        <v>1537</v>
      </c>
      <c r="J24" s="275">
        <v>99699</v>
      </c>
    </row>
    <row r="25" ht="15.45" customHeight="1" spans="1:10">
      <c r="A25" s="269">
        <v>30208</v>
      </c>
      <c r="B25" s="269" t="s">
        <v>1572</v>
      </c>
      <c r="C25" s="271">
        <v>13</v>
      </c>
      <c r="D25" s="271">
        <v>0</v>
      </c>
      <c r="E25" s="271">
        <v>13</v>
      </c>
      <c r="H25" s="269">
        <v>50502</v>
      </c>
      <c r="I25" s="270" t="s">
        <v>1559</v>
      </c>
      <c r="J25" s="275">
        <v>10631</v>
      </c>
    </row>
    <row r="26" ht="15.45" customHeight="1" spans="1:10">
      <c r="A26" s="269">
        <v>30209</v>
      </c>
      <c r="B26" s="269" t="s">
        <v>1573</v>
      </c>
      <c r="C26" s="271">
        <v>433.78</v>
      </c>
      <c r="D26" s="271">
        <v>0</v>
      </c>
      <c r="E26" s="271">
        <v>433.78</v>
      </c>
      <c r="H26" s="269">
        <v>50599</v>
      </c>
      <c r="I26" s="270" t="s">
        <v>1574</v>
      </c>
      <c r="J26" s="275"/>
    </row>
    <row r="27" ht="15.45" customHeight="1" spans="1:10">
      <c r="A27" s="269">
        <v>30211</v>
      </c>
      <c r="B27" s="269" t="s">
        <v>1575</v>
      </c>
      <c r="C27" s="271">
        <v>860.15</v>
      </c>
      <c r="D27" s="271">
        <v>0</v>
      </c>
      <c r="E27" s="271">
        <v>860.15</v>
      </c>
      <c r="H27" s="272">
        <v>509</v>
      </c>
      <c r="I27" s="276" t="s">
        <v>1576</v>
      </c>
      <c r="J27" s="277">
        <f>SUM(XFD28:XFD30)</f>
        <v>0</v>
      </c>
    </row>
    <row r="28" ht="15.45" customHeight="1" spans="1:10">
      <c r="A28" s="269">
        <v>30212</v>
      </c>
      <c r="B28" s="269" t="s">
        <v>1562</v>
      </c>
      <c r="C28" s="271">
        <v>159.55</v>
      </c>
      <c r="D28" s="271">
        <v>0</v>
      </c>
      <c r="E28" s="271">
        <v>159.55</v>
      </c>
      <c r="H28" s="269">
        <v>50901</v>
      </c>
      <c r="I28" s="270" t="s">
        <v>1577</v>
      </c>
      <c r="J28" s="275">
        <v>139</v>
      </c>
    </row>
    <row r="29" ht="15.45" customHeight="1" spans="1:10">
      <c r="A29" s="269">
        <v>30213</v>
      </c>
      <c r="B29" s="269" t="s">
        <v>1566</v>
      </c>
      <c r="C29" s="271">
        <v>414.93</v>
      </c>
      <c r="D29" s="271">
        <v>0</v>
      </c>
      <c r="E29" s="271">
        <v>414.93</v>
      </c>
      <c r="H29" s="269">
        <v>50902</v>
      </c>
      <c r="I29" s="270" t="s">
        <v>1578</v>
      </c>
      <c r="J29" s="275"/>
    </row>
    <row r="30" ht="15.45" customHeight="1" spans="1:10">
      <c r="A30" s="269">
        <v>30214</v>
      </c>
      <c r="B30" s="269" t="s">
        <v>1579</v>
      </c>
      <c r="C30" s="271">
        <v>63.85</v>
      </c>
      <c r="D30" s="271">
        <v>0</v>
      </c>
      <c r="E30" s="271">
        <v>63.85</v>
      </c>
      <c r="H30" s="269">
        <v>50505</v>
      </c>
      <c r="I30" s="270" t="s">
        <v>1580</v>
      </c>
      <c r="J30" s="275">
        <v>1999</v>
      </c>
    </row>
    <row r="31" ht="15.45" customHeight="1" spans="1:10">
      <c r="A31" s="269">
        <v>30215</v>
      </c>
      <c r="B31" s="269" t="s">
        <v>1581</v>
      </c>
      <c r="C31" s="271">
        <v>134.64</v>
      </c>
      <c r="D31" s="271">
        <v>0</v>
      </c>
      <c r="E31" s="271">
        <v>134.64</v>
      </c>
      <c r="H31" s="269"/>
      <c r="I31" s="269"/>
      <c r="J31" s="275"/>
    </row>
    <row r="32" ht="15.45" customHeight="1" spans="1:5">
      <c r="A32" s="269">
        <v>30216</v>
      </c>
      <c r="B32" s="269" t="s">
        <v>1582</v>
      </c>
      <c r="C32" s="271">
        <v>208.45</v>
      </c>
      <c r="D32" s="271">
        <v>0</v>
      </c>
      <c r="E32" s="271">
        <v>208.45</v>
      </c>
    </row>
    <row r="33" ht="15.45" customHeight="1" spans="1:5">
      <c r="A33" s="269">
        <v>30217</v>
      </c>
      <c r="B33" s="269" t="s">
        <v>1583</v>
      </c>
      <c r="C33" s="271">
        <v>206.11</v>
      </c>
      <c r="D33" s="271">
        <v>0</v>
      </c>
      <c r="E33" s="271">
        <v>206.11</v>
      </c>
    </row>
    <row r="34" ht="15.45" customHeight="1" spans="1:5">
      <c r="A34" s="269">
        <v>30226</v>
      </c>
      <c r="B34" s="269" t="s">
        <v>1584</v>
      </c>
      <c r="C34" s="271">
        <v>274.83</v>
      </c>
      <c r="D34" s="271">
        <v>0</v>
      </c>
      <c r="E34" s="271">
        <v>274.83</v>
      </c>
    </row>
    <row r="35" ht="15.45" customHeight="1" spans="1:5">
      <c r="A35" s="269">
        <v>30228</v>
      </c>
      <c r="B35" s="269" t="s">
        <v>1585</v>
      </c>
      <c r="C35" s="271">
        <v>850.22</v>
      </c>
      <c r="D35" s="271">
        <v>0</v>
      </c>
      <c r="E35" s="271">
        <v>850.22</v>
      </c>
    </row>
    <row r="36" ht="15.45" customHeight="1" spans="1:5">
      <c r="A36" s="269">
        <v>30229</v>
      </c>
      <c r="B36" s="269" t="s">
        <v>1586</v>
      </c>
      <c r="C36" s="271">
        <v>427.05</v>
      </c>
      <c r="D36" s="271">
        <v>0</v>
      </c>
      <c r="E36" s="271">
        <v>427.05</v>
      </c>
    </row>
    <row r="37" ht="15.45" customHeight="1" spans="1:5">
      <c r="A37" s="269">
        <v>30231</v>
      </c>
      <c r="B37" s="269" t="s">
        <v>1587</v>
      </c>
      <c r="C37" s="271">
        <v>606.57</v>
      </c>
      <c r="D37" s="271">
        <v>0</v>
      </c>
      <c r="E37" s="271">
        <v>606.57</v>
      </c>
    </row>
    <row r="38" ht="15.45" customHeight="1" spans="1:5">
      <c r="A38" s="269">
        <v>30239</v>
      </c>
      <c r="B38" s="269" t="s">
        <v>1588</v>
      </c>
      <c r="C38" s="271">
        <v>1789.3</v>
      </c>
      <c r="D38" s="271">
        <v>0</v>
      </c>
      <c r="E38" s="271">
        <v>1789.3</v>
      </c>
    </row>
    <row r="39" ht="15.45" customHeight="1" spans="1:5">
      <c r="A39" s="269">
        <v>30240</v>
      </c>
      <c r="B39" s="269" t="s">
        <v>1589</v>
      </c>
      <c r="C39" s="271">
        <v>28.91</v>
      </c>
      <c r="D39" s="271">
        <v>0</v>
      </c>
      <c r="E39" s="271">
        <v>28.91</v>
      </c>
    </row>
    <row r="40" ht="15.45" customHeight="1" spans="1:5">
      <c r="A40" s="269">
        <v>30299</v>
      </c>
      <c r="B40" s="269" t="s">
        <v>1590</v>
      </c>
      <c r="C40" s="271">
        <v>1481.64</v>
      </c>
      <c r="D40" s="271">
        <v>0</v>
      </c>
      <c r="E40" s="271">
        <v>1481.64</v>
      </c>
    </row>
    <row r="41" ht="15.45" customHeight="1" spans="1:5">
      <c r="A41" s="269">
        <v>303</v>
      </c>
      <c r="B41" s="270" t="s">
        <v>1576</v>
      </c>
      <c r="C41" s="271">
        <f>SUM(XFD42:XFD45)</f>
        <v>0</v>
      </c>
      <c r="D41" s="271">
        <f>SUM(XFD42:XFD45)</f>
        <v>0</v>
      </c>
      <c r="E41" s="271">
        <f>SUM(XFD42:XFD45)</f>
        <v>0</v>
      </c>
    </row>
    <row r="42" ht="15.45" customHeight="1" spans="1:5">
      <c r="A42" s="269">
        <v>30301</v>
      </c>
      <c r="B42" s="269" t="s">
        <v>1591</v>
      </c>
      <c r="C42" s="271">
        <v>132.25</v>
      </c>
      <c r="D42" s="271">
        <v>132.25</v>
      </c>
      <c r="E42" s="271">
        <v>0</v>
      </c>
    </row>
    <row r="43" ht="15.45" customHeight="1" spans="1:5">
      <c r="A43" s="269">
        <v>30302</v>
      </c>
      <c r="B43" s="269" t="s">
        <v>1592</v>
      </c>
      <c r="C43" s="271">
        <v>1866.55</v>
      </c>
      <c r="D43" s="271">
        <v>1866.55</v>
      </c>
      <c r="E43" s="271">
        <v>0</v>
      </c>
    </row>
    <row r="44" ht="15.45" customHeight="1" spans="1:5">
      <c r="A44" s="269">
        <v>30304</v>
      </c>
      <c r="B44" s="269" t="s">
        <v>1593</v>
      </c>
      <c r="C44" s="271">
        <v>35.72</v>
      </c>
      <c r="D44" s="271">
        <v>35.72</v>
      </c>
      <c r="E44" s="271">
        <v>0</v>
      </c>
    </row>
    <row r="45" ht="15.45" customHeight="1" spans="1:5">
      <c r="A45" s="269">
        <v>30307</v>
      </c>
      <c r="B45" s="269" t="s">
        <v>1594</v>
      </c>
      <c r="C45" s="271">
        <v>103</v>
      </c>
      <c r="D45" s="271">
        <v>103</v>
      </c>
      <c r="E45" s="271">
        <v>0</v>
      </c>
    </row>
  </sheetData>
  <mergeCells count="2">
    <mergeCell ref="A2:E2"/>
    <mergeCell ref="H2:J2"/>
  </mergeCells>
  <pageMargins left="0.751389" right="0.751389" top="1" bottom="0.802778" header="0.5" footer="0.5"/>
  <pageSetup paperSize="9" scale="90" firstPageNumber="64" orientation="portrait" useFirstPageNumber="1" horizontalDpi="600" verticalDpi="600"/>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abSelected="1" workbookViewId="0">
      <selection activeCell="A10" sqref="A10:F10"/>
    </sheetView>
  </sheetViews>
  <sheetFormatPr defaultColWidth="9" defaultRowHeight="15.6" customHeight="1" outlineLevelCol="5"/>
  <cols>
    <col min="1" max="6" width="24.3333333333333" style="236" customWidth="1"/>
    <col min="7" max="257" width="9" style="236" customWidth="1"/>
  </cols>
  <sheetData>
    <row r="1" ht="21.75" customHeight="1" spans="1:6">
      <c r="A1" s="80" t="s">
        <v>1595</v>
      </c>
      <c r="B1" s="237"/>
      <c r="C1" s="237"/>
      <c r="D1" s="237"/>
      <c r="E1" s="237"/>
      <c r="F1" s="237"/>
    </row>
    <row r="2" ht="51" customHeight="1" spans="1:6">
      <c r="A2" s="238" t="s">
        <v>1596</v>
      </c>
      <c r="B2" s="238"/>
      <c r="C2" s="238"/>
      <c r="D2" s="238"/>
      <c r="E2" s="238"/>
      <c r="F2" s="238"/>
    </row>
    <row r="3" ht="14.25" customHeight="1" spans="1:6">
      <c r="A3" s="237"/>
      <c r="B3" s="237"/>
      <c r="C3" s="237"/>
      <c r="D3" s="237"/>
      <c r="E3" s="237"/>
      <c r="F3" s="237"/>
    </row>
    <row r="4" ht="21.75" customHeight="1" spans="1:6">
      <c r="A4" s="239" t="s">
        <v>1597</v>
      </c>
      <c r="B4" s="240"/>
      <c r="C4" s="240"/>
      <c r="D4" s="240"/>
      <c r="E4" s="240"/>
      <c r="F4" s="240"/>
    </row>
    <row r="5" ht="14.25" customHeight="1" spans="1:6">
      <c r="A5" s="241" t="s">
        <v>1598</v>
      </c>
      <c r="B5" s="242" t="s">
        <v>1599</v>
      </c>
      <c r="C5" s="243" t="s">
        <v>1600</v>
      </c>
      <c r="D5" s="244" t="s">
        <v>1601</v>
      </c>
      <c r="E5" s="245"/>
      <c r="F5" s="246"/>
    </row>
    <row r="6" ht="14.25" customHeight="1" spans="1:6">
      <c r="A6" s="241"/>
      <c r="B6" s="247"/>
      <c r="C6" s="248"/>
      <c r="D6" s="249"/>
      <c r="E6" s="250"/>
      <c r="F6" s="251"/>
    </row>
    <row r="7" ht="14.25" customHeight="1" spans="1:6">
      <c r="A7" s="241"/>
      <c r="B7" s="247"/>
      <c r="C7" s="248"/>
      <c r="D7" s="252"/>
      <c r="E7" s="253"/>
      <c r="F7" s="254"/>
    </row>
    <row r="8" ht="29.25" customHeight="1" spans="1:6">
      <c r="A8" s="241"/>
      <c r="B8" s="255"/>
      <c r="C8" s="256"/>
      <c r="D8" s="257" t="s">
        <v>664</v>
      </c>
      <c r="E8" s="257" t="s">
        <v>1602</v>
      </c>
      <c r="F8" s="258" t="s">
        <v>1603</v>
      </c>
    </row>
    <row r="9" ht="18.75" customHeight="1" spans="1:6">
      <c r="A9" s="259">
        <v>2499</v>
      </c>
      <c r="B9" s="260">
        <v>370</v>
      </c>
      <c r="C9" s="260">
        <v>340</v>
      </c>
      <c r="D9" s="260">
        <v>1789</v>
      </c>
      <c r="E9" s="260">
        <v>1641</v>
      </c>
      <c r="F9" s="260">
        <v>148</v>
      </c>
    </row>
    <row r="10" ht="60.75" customHeight="1" spans="1:6">
      <c r="A10" s="261"/>
      <c r="B10" s="261"/>
      <c r="C10" s="261"/>
      <c r="D10" s="261"/>
      <c r="E10" s="261"/>
      <c r="F10" s="261"/>
    </row>
  </sheetData>
  <mergeCells count="5">
    <mergeCell ref="A10:F10"/>
    <mergeCell ref="A5:A8"/>
    <mergeCell ref="B5:B8"/>
    <mergeCell ref="C5:C8"/>
    <mergeCell ref="D5:F7"/>
  </mergeCells>
  <pageMargins left="0.75" right="0.75" top="1" bottom="1" header="0.5" footer="0.5"/>
  <pageSetup paperSize="9" orientation="portrait"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7"/>
  <sheetViews>
    <sheetView zoomScale="70" zoomScaleNormal="70" workbookViewId="0">
      <selection activeCell="Q17" sqref="Q17"/>
    </sheetView>
  </sheetViews>
  <sheetFormatPr defaultColWidth="9" defaultRowHeight="15" customHeight="1" outlineLevelCol="7"/>
  <cols>
    <col min="1" max="1" width="11.775" style="220" customWidth="1"/>
    <col min="2" max="2" width="20.3333333333333" style="220" customWidth="1"/>
    <col min="3" max="3" width="39.775" style="220" customWidth="1"/>
    <col min="4" max="4" width="11.8833333333333" style="220" customWidth="1"/>
    <col min="5" max="257" width="9" style="220" customWidth="1"/>
  </cols>
  <sheetData>
    <row r="1" ht="30" customHeight="1" spans="1:8">
      <c r="A1" s="221" t="s">
        <v>1604</v>
      </c>
      <c r="B1" s="222"/>
      <c r="C1" s="222"/>
      <c r="D1" s="222"/>
      <c r="E1" s="222"/>
      <c r="F1" s="222"/>
      <c r="G1" s="222"/>
      <c r="H1" s="222"/>
    </row>
    <row r="2" s="79" customFormat="1" ht="41.25" customHeight="1" spans="1:8">
      <c r="A2" s="223" t="s">
        <v>1605</v>
      </c>
      <c r="B2" s="224"/>
      <c r="C2" s="224"/>
      <c r="D2" s="224"/>
      <c r="E2" s="224"/>
      <c r="F2" s="224"/>
      <c r="G2" s="224"/>
      <c r="H2" s="225"/>
    </row>
    <row r="3" s="79" customFormat="1" ht="30" customHeight="1" spans="1:8">
      <c r="A3" s="225"/>
      <c r="B3" s="225"/>
      <c r="C3" s="225"/>
      <c r="D3" s="225"/>
      <c r="E3" s="225"/>
      <c r="F3" s="225"/>
      <c r="G3" s="226" t="s">
        <v>80</v>
      </c>
      <c r="H3" s="225"/>
    </row>
    <row r="4" s="218" customFormat="1" ht="29.25" customHeight="1" spans="1:8">
      <c r="A4" s="227" t="s">
        <v>1606</v>
      </c>
      <c r="B4" s="228" t="s">
        <v>1607</v>
      </c>
      <c r="C4" s="228" t="s">
        <v>960</v>
      </c>
      <c r="D4" s="228" t="s">
        <v>1608</v>
      </c>
      <c r="E4" s="228"/>
      <c r="F4" s="228"/>
      <c r="G4" s="228"/>
      <c r="H4" s="228"/>
    </row>
    <row r="5" s="219" customFormat="1" ht="42" customHeight="1" spans="1:8">
      <c r="A5" s="227"/>
      <c r="B5" s="228"/>
      <c r="C5" s="228"/>
      <c r="D5" s="229" t="s">
        <v>674</v>
      </c>
      <c r="E5" s="229" t="s">
        <v>1609</v>
      </c>
      <c r="F5" s="229" t="s">
        <v>1610</v>
      </c>
      <c r="G5" s="229" t="s">
        <v>676</v>
      </c>
      <c r="H5" s="229" t="s">
        <v>675</v>
      </c>
    </row>
    <row r="6" s="219" customFormat="1" ht="40.05" customHeight="1" spans="1:8">
      <c r="A6" s="227"/>
      <c r="B6" s="228"/>
      <c r="C6" s="230">
        <v>9783</v>
      </c>
      <c r="D6" s="230"/>
      <c r="E6" s="230"/>
      <c r="F6" s="230"/>
      <c r="G6" s="230"/>
      <c r="H6" s="230"/>
    </row>
    <row r="7" s="219" customFormat="1" ht="40.05" customHeight="1" spans="1:8">
      <c r="A7" s="227"/>
      <c r="B7" s="231" t="s">
        <v>1611</v>
      </c>
      <c r="C7" s="230">
        <v>3000</v>
      </c>
      <c r="D7" s="230">
        <v>344</v>
      </c>
      <c r="E7" s="230">
        <v>120</v>
      </c>
      <c r="F7" s="230">
        <v>34</v>
      </c>
      <c r="G7" s="230">
        <v>1198</v>
      </c>
      <c r="H7" s="230">
        <v>1304</v>
      </c>
    </row>
    <row r="8" s="219" customFormat="1" ht="40.05" customHeight="1" spans="1:8">
      <c r="A8" s="227"/>
      <c r="B8" s="231" t="s">
        <v>1612</v>
      </c>
      <c r="C8" s="230">
        <v>589</v>
      </c>
      <c r="D8" s="230">
        <v>589</v>
      </c>
      <c r="E8" s="230"/>
      <c r="F8" s="230"/>
      <c r="G8" s="230"/>
      <c r="H8" s="230"/>
    </row>
    <row r="9" s="219" customFormat="1" ht="40.05" customHeight="1" spans="1:8">
      <c r="A9" s="227"/>
      <c r="B9" s="232" t="s">
        <v>1613</v>
      </c>
      <c r="C9" s="230">
        <v>2640</v>
      </c>
      <c r="D9" s="230">
        <v>2640</v>
      </c>
      <c r="E9" s="230"/>
      <c r="F9" s="230"/>
      <c r="G9" s="230"/>
      <c r="H9" s="230"/>
    </row>
    <row r="10" s="219" customFormat="1" ht="40.05" customHeight="1" spans="1:8">
      <c r="A10" s="227"/>
      <c r="B10" s="233" t="s">
        <v>1614</v>
      </c>
      <c r="C10" s="230">
        <v>195</v>
      </c>
      <c r="D10" s="230">
        <v>195</v>
      </c>
      <c r="E10" s="230"/>
      <c r="F10" s="230"/>
      <c r="G10" s="230"/>
      <c r="H10" s="230"/>
    </row>
    <row r="11" s="219" customFormat="1" ht="40.05" customHeight="1" spans="1:8">
      <c r="A11" s="227"/>
      <c r="B11" s="231" t="s">
        <v>1615</v>
      </c>
      <c r="C11" s="230">
        <v>409</v>
      </c>
      <c r="D11" s="230">
        <v>51.8</v>
      </c>
      <c r="E11" s="230">
        <v>25.1</v>
      </c>
      <c r="F11" s="230">
        <v>0.5</v>
      </c>
      <c r="G11" s="230">
        <v>170.2</v>
      </c>
      <c r="H11" s="230">
        <v>161.4</v>
      </c>
    </row>
    <row r="12" s="219" customFormat="1" ht="40.05" customHeight="1" spans="1:8">
      <c r="A12" s="227"/>
      <c r="B12" s="234" t="s">
        <v>1616</v>
      </c>
      <c r="C12" s="230">
        <v>1000</v>
      </c>
      <c r="D12" s="230">
        <v>300</v>
      </c>
      <c r="E12" s="230"/>
      <c r="F12" s="230"/>
      <c r="G12" s="230">
        <v>500</v>
      </c>
      <c r="H12" s="230">
        <v>200</v>
      </c>
    </row>
    <row r="13" s="219" customFormat="1" ht="40.05" customHeight="1" spans="1:8">
      <c r="A13" s="227"/>
      <c r="B13" s="232" t="s">
        <v>1617</v>
      </c>
      <c r="C13" s="230">
        <v>100</v>
      </c>
      <c r="D13" s="230"/>
      <c r="E13" s="230">
        <v>100</v>
      </c>
      <c r="F13" s="230"/>
      <c r="G13" s="230"/>
      <c r="H13" s="230"/>
    </row>
    <row r="14" s="219" customFormat="1" ht="40.05" customHeight="1" spans="1:8">
      <c r="A14" s="227"/>
      <c r="B14" s="235" t="s">
        <v>1618</v>
      </c>
      <c r="C14" s="230">
        <v>1000</v>
      </c>
      <c r="D14" s="230">
        <v>516</v>
      </c>
      <c r="E14" s="230">
        <v>82</v>
      </c>
      <c r="F14" s="230"/>
      <c r="G14" s="230">
        <v>402</v>
      </c>
      <c r="H14" s="230"/>
    </row>
    <row r="15" s="219" customFormat="1" ht="40.05" customHeight="1" spans="1:8">
      <c r="A15" s="227"/>
      <c r="B15" s="231" t="s">
        <v>1619</v>
      </c>
      <c r="C15" s="230">
        <v>850</v>
      </c>
      <c r="D15" s="230">
        <v>150</v>
      </c>
      <c r="E15" s="230">
        <v>40</v>
      </c>
      <c r="F15" s="230">
        <v>585</v>
      </c>
      <c r="G15" s="230">
        <v>75</v>
      </c>
      <c r="H15" s="230"/>
    </row>
    <row r="16" s="219" customFormat="1"/>
    <row r="17" s="219" customFormat="1"/>
    <row r="18" s="219" customFormat="1"/>
    <row r="19" s="219" customFormat="1"/>
    <row r="20" s="219" customFormat="1"/>
    <row r="21" s="219" customFormat="1"/>
    <row r="22" s="219" customFormat="1"/>
    <row r="23" s="219" customFormat="1"/>
    <row r="24" s="219" customFormat="1"/>
    <row r="25" s="219" customFormat="1"/>
    <row r="26" s="219" customFormat="1"/>
    <row r="27" s="219" customFormat="1"/>
    <row r="28" s="219" customFormat="1"/>
    <row r="29" s="219" customFormat="1"/>
    <row r="30" s="219" customFormat="1"/>
    <row r="31" s="219" customFormat="1"/>
    <row r="32" s="219" customFormat="1"/>
    <row r="33" s="219" customFormat="1"/>
    <row r="34" s="219" customFormat="1"/>
    <row r="35" s="219" customFormat="1"/>
    <row r="36" s="219" customFormat="1"/>
    <row r="37" s="219" customFormat="1"/>
    <row r="38" s="219" customFormat="1"/>
    <row r="39" s="219" customFormat="1"/>
    <row r="40" s="219" customFormat="1"/>
    <row r="41" s="219" customFormat="1"/>
    <row r="42" s="219" customFormat="1"/>
    <row r="43" s="219" customFormat="1"/>
    <row r="44" s="219" customFormat="1"/>
    <row r="45" s="219" customFormat="1"/>
    <row r="46" s="219" customFormat="1"/>
    <row r="47" s="219" customFormat="1"/>
    <row r="48" s="219" customFormat="1"/>
    <row r="49" s="219" customFormat="1"/>
    <row r="50" s="219" customFormat="1"/>
    <row r="51" s="219" customFormat="1"/>
    <row r="52" s="219" customFormat="1"/>
    <row r="53" s="219" customFormat="1"/>
    <row r="54" s="219" customFormat="1"/>
    <row r="55" s="219" customFormat="1"/>
    <row r="56" s="219" customFormat="1"/>
    <row r="57" s="219" customFormat="1"/>
    <row r="58" s="219" customFormat="1"/>
    <row r="59" s="219" customFormat="1"/>
    <row r="60" s="219" customFormat="1"/>
    <row r="61" s="219" customFormat="1"/>
    <row r="62" s="219" customFormat="1"/>
    <row r="63" s="219" customFormat="1"/>
    <row r="64" s="219" customFormat="1"/>
    <row r="65" s="219" customFormat="1"/>
    <row r="66" s="219" customFormat="1"/>
    <row r="67" s="219" customFormat="1"/>
    <row r="68" s="219" customFormat="1"/>
    <row r="69" s="219" customFormat="1"/>
    <row r="70" s="219" customFormat="1"/>
    <row r="71" s="219" customFormat="1"/>
    <row r="72" s="219" customFormat="1"/>
    <row r="73" s="219" customFormat="1"/>
    <row r="74" s="219" customFormat="1"/>
    <row r="75" s="219" customFormat="1"/>
    <row r="76" s="219" customFormat="1"/>
    <row r="77" s="219" customFormat="1"/>
    <row r="78" s="219" customFormat="1"/>
    <row r="79" s="219" customFormat="1"/>
    <row r="80" s="219" customFormat="1"/>
    <row r="81" s="219" customFormat="1"/>
    <row r="82" s="219" customFormat="1"/>
    <row r="83" s="219" customFormat="1"/>
    <row r="84" s="219" customFormat="1"/>
    <row r="85" s="219" customFormat="1"/>
    <row r="86" s="219" customFormat="1"/>
    <row r="87" s="219" customFormat="1"/>
    <row r="88" s="219" customFormat="1"/>
    <row r="89" s="219" customFormat="1"/>
    <row r="90" s="219" customFormat="1"/>
    <row r="91" s="219" customFormat="1"/>
    <row r="92" s="219" customFormat="1"/>
    <row r="93" s="219" customFormat="1"/>
    <row r="94" s="219" customFormat="1"/>
    <row r="95" s="219" customFormat="1"/>
    <row r="96" s="219" customFormat="1"/>
    <row r="97" s="219" customFormat="1"/>
  </sheetData>
  <mergeCells count="5">
    <mergeCell ref="A2:G2"/>
    <mergeCell ref="D4:H4"/>
    <mergeCell ref="A4:A15"/>
    <mergeCell ref="B4:B6"/>
    <mergeCell ref="C4:C5"/>
  </mergeCells>
  <pageMargins left="0.786806" right="0.786806" top="0.944444" bottom="0.747917" header="0.314583" footer="0.511806"/>
  <pageSetup paperSize="9" scale="90" firstPageNumber="66" orientation="portrait" useFirstPageNumber="1" horizontalDpi="600" verticalDpi="600"/>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I14" sqref="I14"/>
    </sheetView>
  </sheetViews>
  <sheetFormatPr defaultColWidth="10" defaultRowHeight="15" customHeight="1" outlineLevelCol="2"/>
  <cols>
    <col min="1" max="1" width="27.1083333333333" style="79" customWidth="1"/>
    <col min="2" max="2" width="26.8833333333333" style="79" customWidth="1"/>
    <col min="3" max="3" width="26.3333333333333" style="79" customWidth="1"/>
    <col min="4" max="257" width="10" style="79" customWidth="1"/>
  </cols>
  <sheetData>
    <row r="1" ht="33" customHeight="1" spans="1:1">
      <c r="A1" s="80" t="s">
        <v>1620</v>
      </c>
    </row>
    <row r="2" ht="45" customHeight="1" spans="1:3">
      <c r="A2" s="216" t="s">
        <v>1621</v>
      </c>
      <c r="B2" s="216"/>
      <c r="C2" s="216"/>
    </row>
    <row r="3" s="92" customFormat="1" ht="24" customHeight="1" spans="1:3">
      <c r="A3" s="217" t="s">
        <v>1622</v>
      </c>
      <c r="B3" s="217"/>
      <c r="C3" s="217"/>
    </row>
    <row r="4" ht="34.5" customHeight="1" spans="1:3">
      <c r="A4" s="109" t="s">
        <v>1623</v>
      </c>
      <c r="B4" s="109" t="s">
        <v>1624</v>
      </c>
      <c r="C4" s="109" t="s">
        <v>1625</v>
      </c>
    </row>
    <row r="5" ht="34.5" customHeight="1" spans="1:3">
      <c r="A5" s="110" t="s">
        <v>832</v>
      </c>
      <c r="B5" s="111">
        <f>SUM(XFD6:XFD9)</f>
        <v>0</v>
      </c>
      <c r="C5" s="111">
        <f>SUM(XFD6:XFD9)</f>
        <v>0</v>
      </c>
    </row>
    <row r="6" ht="34.5" customHeight="1" spans="1:3">
      <c r="A6" s="110" t="s">
        <v>833</v>
      </c>
      <c r="B6" s="111">
        <v>240609</v>
      </c>
      <c r="C6" s="111">
        <v>218294.5</v>
      </c>
    </row>
    <row r="7" ht="34.5" customHeight="1" spans="1:3">
      <c r="A7" s="110" t="s">
        <v>834</v>
      </c>
      <c r="B7" s="111">
        <v>203768</v>
      </c>
      <c r="C7" s="111">
        <v>180203.5</v>
      </c>
    </row>
    <row r="8" ht="34.5" customHeight="1" spans="1:3">
      <c r="A8" s="110" t="s">
        <v>835</v>
      </c>
      <c r="B8" s="111">
        <v>272339</v>
      </c>
      <c r="C8" s="111">
        <v>227324.607416</v>
      </c>
    </row>
    <row r="9" ht="34.5" customHeight="1" spans="1:3">
      <c r="A9" s="110" t="s">
        <v>836</v>
      </c>
      <c r="B9" s="111">
        <v>303033</v>
      </c>
      <c r="C9" s="111">
        <v>300332</v>
      </c>
    </row>
    <row r="10" ht="34.5" customHeight="1" spans="1:2">
      <c r="A10" s="112" t="s">
        <v>1626</v>
      </c>
      <c r="B10" s="113"/>
    </row>
  </sheetData>
  <mergeCells count="3">
    <mergeCell ref="A2:C2"/>
    <mergeCell ref="A3:C3"/>
    <mergeCell ref="A10:B10"/>
  </mergeCells>
  <pageMargins left="0.786806" right="0.786806" top="0.944444" bottom="0.747917" header="0.314583" footer="0.511806"/>
  <pageSetup paperSize="9" scale="90" firstPageNumber="65" orientation="portrait" useFirstPageNumber="1" horizontalDpi="600" vertic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0"/>
  <sheetViews>
    <sheetView showZeros="0" topLeftCell="A102" workbookViewId="0">
      <selection activeCell="J126" sqref="J126"/>
    </sheetView>
  </sheetViews>
  <sheetFormatPr defaultColWidth="9" defaultRowHeight="15.75" customHeight="1" outlineLevelCol="3"/>
  <cols>
    <col min="1" max="1" width="13.1083333333333" style="409" customWidth="1"/>
    <col min="2" max="2" width="53.8833333333333" style="409" customWidth="1"/>
    <col min="3" max="3" width="13.1083333333333" style="398" customWidth="1"/>
    <col min="4" max="4" width="9" style="409" hidden="1" customWidth="1"/>
    <col min="5" max="257" width="9" style="409" customWidth="1"/>
  </cols>
  <sheetData>
    <row r="1" ht="19.5" customHeight="1" spans="1:1">
      <c r="A1" s="408" t="s">
        <v>78</v>
      </c>
    </row>
    <row r="2" s="477" customFormat="1" ht="26.25" spans="1:3">
      <c r="A2" s="411" t="s">
        <v>79</v>
      </c>
      <c r="B2" s="412"/>
      <c r="C2" s="479"/>
    </row>
    <row r="3" s="478" customFormat="1" ht="29.25" customHeight="1" spans="1:3">
      <c r="A3" s="480"/>
      <c r="B3" s="480"/>
      <c r="C3" s="377" t="s">
        <v>80</v>
      </c>
    </row>
    <row r="4" s="478" customFormat="1" ht="21" customHeight="1" spans="1:4">
      <c r="A4" s="415" t="s">
        <v>43</v>
      </c>
      <c r="B4" s="415" t="s">
        <v>44</v>
      </c>
      <c r="C4" s="85" t="s">
        <v>81</v>
      </c>
      <c r="D4" s="481"/>
    </row>
    <row r="5" s="478" customFormat="1" ht="21" customHeight="1" spans="1:4">
      <c r="A5" s="76"/>
      <c r="B5" s="97" t="s">
        <v>82</v>
      </c>
      <c r="C5" s="98">
        <f>XFD6+XFD22</f>
        <v>0</v>
      </c>
      <c r="D5" s="481"/>
    </row>
    <row r="6" s="478" customFormat="1" ht="21" customHeight="1" spans="1:4">
      <c r="A6" s="76">
        <v>101</v>
      </c>
      <c r="B6" s="335" t="s">
        <v>83</v>
      </c>
      <c r="C6" s="464">
        <f>SUM(XFD7:XFD21)</f>
        <v>0</v>
      </c>
      <c r="D6" s="94"/>
    </row>
    <row r="7" s="478" customFormat="1" ht="21" customHeight="1" spans="1:4">
      <c r="A7" s="76">
        <v>10101</v>
      </c>
      <c r="B7" s="335" t="s">
        <v>84</v>
      </c>
      <c r="C7" s="111">
        <v>26199</v>
      </c>
      <c r="D7" s="94"/>
    </row>
    <row r="8" s="478" customFormat="1" ht="21" customHeight="1" spans="1:4">
      <c r="A8" s="76">
        <v>10104</v>
      </c>
      <c r="B8" s="335" t="s">
        <v>85</v>
      </c>
      <c r="C8" s="111">
        <v>9486</v>
      </c>
      <c r="D8" s="94"/>
    </row>
    <row r="9" s="478" customFormat="1" ht="21" customHeight="1" spans="1:4">
      <c r="A9" s="76">
        <v>10106</v>
      </c>
      <c r="B9" s="335" t="s">
        <v>86</v>
      </c>
      <c r="C9" s="111">
        <v>3907</v>
      </c>
      <c r="D9" s="94"/>
    </row>
    <row r="10" s="478" customFormat="1" ht="21" customHeight="1" spans="1:4">
      <c r="A10" s="76">
        <v>10107</v>
      </c>
      <c r="B10" s="335" t="s">
        <v>87</v>
      </c>
      <c r="C10" s="111">
        <v>87</v>
      </c>
      <c r="D10" s="94"/>
    </row>
    <row r="11" s="478" customFormat="1" ht="21" customHeight="1" spans="1:4">
      <c r="A11" s="76">
        <v>10109</v>
      </c>
      <c r="B11" s="335" t="s">
        <v>88</v>
      </c>
      <c r="C11" s="111">
        <v>5392</v>
      </c>
      <c r="D11" s="94"/>
    </row>
    <row r="12" s="478" customFormat="1" ht="21" customHeight="1" spans="1:4">
      <c r="A12" s="76">
        <v>10110</v>
      </c>
      <c r="B12" s="335" t="s">
        <v>89</v>
      </c>
      <c r="C12" s="111">
        <v>2266</v>
      </c>
      <c r="D12" s="94"/>
    </row>
    <row r="13" s="478" customFormat="1" ht="21" customHeight="1" spans="1:4">
      <c r="A13" s="76">
        <v>10111</v>
      </c>
      <c r="B13" s="335" t="s">
        <v>90</v>
      </c>
      <c r="C13" s="111">
        <v>978</v>
      </c>
      <c r="D13" s="94"/>
    </row>
    <row r="14" s="478" customFormat="1" ht="21" customHeight="1" spans="1:4">
      <c r="A14" s="76">
        <v>10112</v>
      </c>
      <c r="B14" s="335" t="s">
        <v>91</v>
      </c>
      <c r="C14" s="111">
        <v>1929</v>
      </c>
      <c r="D14" s="94"/>
    </row>
    <row r="15" s="478" customFormat="1" ht="21" customHeight="1" spans="1:4">
      <c r="A15" s="76">
        <v>10113</v>
      </c>
      <c r="B15" s="335" t="s">
        <v>92</v>
      </c>
      <c r="C15" s="111">
        <v>5764</v>
      </c>
      <c r="D15" s="94"/>
    </row>
    <row r="16" s="478" customFormat="1" ht="21" customHeight="1" spans="1:4">
      <c r="A16" s="76">
        <v>10114</v>
      </c>
      <c r="B16" s="335" t="s">
        <v>93</v>
      </c>
      <c r="C16" s="111">
        <v>2816</v>
      </c>
      <c r="D16" s="94"/>
    </row>
    <row r="17" s="478" customFormat="1" ht="21" customHeight="1" spans="1:4">
      <c r="A17" s="76">
        <v>10118</v>
      </c>
      <c r="B17" s="335" t="s">
        <v>94</v>
      </c>
      <c r="C17" s="111">
        <v>2214</v>
      </c>
      <c r="D17" s="94"/>
    </row>
    <row r="18" s="478" customFormat="1" ht="21" customHeight="1" spans="1:4">
      <c r="A18" s="76">
        <v>10119</v>
      </c>
      <c r="B18" s="335" t="s">
        <v>95</v>
      </c>
      <c r="C18" s="111">
        <v>5906</v>
      </c>
      <c r="D18" s="94"/>
    </row>
    <row r="19" s="478" customFormat="1" ht="21" customHeight="1" spans="1:4">
      <c r="A19" s="76">
        <v>10120</v>
      </c>
      <c r="B19" s="335" t="s">
        <v>96</v>
      </c>
      <c r="C19" s="111">
        <v>0</v>
      </c>
      <c r="D19" s="94"/>
    </row>
    <row r="20" s="478" customFormat="1" ht="21" customHeight="1" spans="1:4">
      <c r="A20" s="76">
        <v>10121</v>
      </c>
      <c r="B20" s="335" t="s">
        <v>97</v>
      </c>
      <c r="C20" s="111">
        <v>183</v>
      </c>
      <c r="D20" s="94"/>
    </row>
    <row r="21" s="478" customFormat="1" ht="21" customHeight="1" spans="1:4">
      <c r="A21" s="76">
        <v>10199</v>
      </c>
      <c r="B21" s="335" t="s">
        <v>98</v>
      </c>
      <c r="C21" s="111">
        <v>28</v>
      </c>
      <c r="D21" s="94"/>
    </row>
    <row r="22" s="478" customFormat="1" ht="21" customHeight="1" spans="1:4">
      <c r="A22" s="76">
        <v>103</v>
      </c>
      <c r="B22" s="335" t="s">
        <v>99</v>
      </c>
      <c r="C22" s="464">
        <f>SUM(XFD23:XFD30)</f>
        <v>0</v>
      </c>
      <c r="D22" s="94"/>
    </row>
    <row r="23" s="478" customFormat="1" ht="21" customHeight="1" spans="1:4">
      <c r="A23" s="76">
        <v>10302</v>
      </c>
      <c r="B23" s="335" t="s">
        <v>100</v>
      </c>
      <c r="C23" s="111">
        <v>3830</v>
      </c>
      <c r="D23" s="94"/>
    </row>
    <row r="24" s="478" customFormat="1" ht="21" customHeight="1" spans="1:4">
      <c r="A24" s="76">
        <v>10304</v>
      </c>
      <c r="B24" s="335" t="s">
        <v>101</v>
      </c>
      <c r="C24" s="111">
        <v>4131</v>
      </c>
      <c r="D24" s="94"/>
    </row>
    <row r="25" s="478" customFormat="1" ht="21" customHeight="1" spans="1:4">
      <c r="A25" s="76">
        <v>10305</v>
      </c>
      <c r="B25" s="335" t="s">
        <v>102</v>
      </c>
      <c r="C25" s="111">
        <v>4035</v>
      </c>
      <c r="D25" s="94"/>
    </row>
    <row r="26" s="478" customFormat="1" ht="21" customHeight="1" spans="1:4">
      <c r="A26" s="76">
        <v>10306</v>
      </c>
      <c r="B26" s="335" t="s">
        <v>103</v>
      </c>
      <c r="C26" s="111"/>
      <c r="D26" s="94"/>
    </row>
    <row r="27" s="478" customFormat="1" ht="21" customHeight="1" spans="1:4">
      <c r="A27" s="76">
        <v>10307</v>
      </c>
      <c r="B27" s="335" t="s">
        <v>104</v>
      </c>
      <c r="C27" s="111">
        <v>8083</v>
      </c>
      <c r="D27" s="94"/>
    </row>
    <row r="28" s="478" customFormat="1" ht="21" customHeight="1" spans="1:4">
      <c r="A28" s="76">
        <v>10308</v>
      </c>
      <c r="B28" s="335" t="s">
        <v>105</v>
      </c>
      <c r="C28" s="111"/>
      <c r="D28" s="94"/>
    </row>
    <row r="29" s="478" customFormat="1" ht="21" customHeight="1" spans="1:4">
      <c r="A29" s="76">
        <v>10309</v>
      </c>
      <c r="B29" s="335" t="s">
        <v>106</v>
      </c>
      <c r="C29" s="111">
        <v>1862</v>
      </c>
      <c r="D29" s="94"/>
    </row>
    <row r="30" s="478" customFormat="1" ht="21" customHeight="1" spans="1:4">
      <c r="A30" s="76">
        <v>10399</v>
      </c>
      <c r="B30" s="335" t="s">
        <v>107</v>
      </c>
      <c r="C30" s="111">
        <v>392</v>
      </c>
      <c r="D30" s="94"/>
    </row>
    <row r="31" s="478" customFormat="1" ht="21" customHeight="1" spans="1:4">
      <c r="A31" s="76">
        <v>110</v>
      </c>
      <c r="B31" s="97" t="s">
        <v>32</v>
      </c>
      <c r="C31" s="482">
        <f>XFD32+XFD34+XFD69+XFD91+XFD94+XFD96+XFD102+XFD108</f>
        <v>0</v>
      </c>
      <c r="D31" s="94"/>
    </row>
    <row r="32" s="478" customFormat="1" ht="21" customHeight="1" spans="1:4">
      <c r="A32" s="76">
        <v>11001</v>
      </c>
      <c r="B32" s="94" t="s">
        <v>33</v>
      </c>
      <c r="C32" s="464">
        <f>SUM(XFD33)</f>
        <v>0</v>
      </c>
      <c r="D32" s="94"/>
    </row>
    <row r="33" s="478" customFormat="1" ht="21" customHeight="1" spans="1:4">
      <c r="A33" s="76">
        <v>1100199</v>
      </c>
      <c r="B33" s="339" t="s">
        <v>108</v>
      </c>
      <c r="C33" s="464">
        <v>28518</v>
      </c>
      <c r="D33" s="94"/>
    </row>
    <row r="34" s="478" customFormat="1" ht="21" customHeight="1" spans="1:4">
      <c r="A34" s="76">
        <v>11002</v>
      </c>
      <c r="B34" s="94" t="s">
        <v>34</v>
      </c>
      <c r="C34" s="464">
        <f>SUM(XFD35:XFD68)</f>
        <v>0</v>
      </c>
      <c r="D34" s="94"/>
    </row>
    <row r="35" s="478" customFormat="1" ht="21" customHeight="1" spans="1:4">
      <c r="A35" s="76">
        <v>1100201</v>
      </c>
      <c r="B35" s="76" t="s">
        <v>109</v>
      </c>
      <c r="C35" s="464"/>
      <c r="D35" s="94"/>
    </row>
    <row r="36" s="478" customFormat="1" ht="21" customHeight="1" spans="1:4">
      <c r="A36" s="76">
        <v>1100202</v>
      </c>
      <c r="B36" s="76" t="s">
        <v>110</v>
      </c>
      <c r="C36" s="464">
        <v>2400</v>
      </c>
      <c r="D36" s="94"/>
    </row>
    <row r="37" s="478" customFormat="1" ht="21" customHeight="1" spans="1:4">
      <c r="A37" s="76">
        <v>1100207</v>
      </c>
      <c r="B37" s="76" t="s">
        <v>111</v>
      </c>
      <c r="C37" s="464">
        <v>49710</v>
      </c>
      <c r="D37" s="94"/>
    </row>
    <row r="38" s="478" customFormat="1" ht="21" customHeight="1" spans="1:4">
      <c r="A38" s="76">
        <v>1100208</v>
      </c>
      <c r="B38" s="76" t="s">
        <v>112</v>
      </c>
      <c r="C38" s="464">
        <v>22081</v>
      </c>
      <c r="D38" s="94"/>
    </row>
    <row r="39" s="478" customFormat="1" ht="21" customHeight="1" spans="1:4">
      <c r="A39" s="76">
        <v>1100220</v>
      </c>
      <c r="B39" s="76" t="s">
        <v>113</v>
      </c>
      <c r="C39" s="464">
        <v>1672</v>
      </c>
      <c r="D39" s="94"/>
    </row>
    <row r="40" s="478" customFormat="1" ht="21" customHeight="1" spans="1:4">
      <c r="A40" s="76">
        <v>1100221</v>
      </c>
      <c r="B40" s="76" t="s">
        <v>114</v>
      </c>
      <c r="C40" s="464">
        <v>34341</v>
      </c>
      <c r="D40" s="94"/>
    </row>
    <row r="41" s="478" customFormat="1" ht="21" customHeight="1" spans="1:4">
      <c r="A41" s="76">
        <v>1100222</v>
      </c>
      <c r="B41" s="76" t="s">
        <v>115</v>
      </c>
      <c r="C41" s="464">
        <v>3509</v>
      </c>
      <c r="D41" s="94"/>
    </row>
    <row r="42" s="478" customFormat="1" ht="21" customHeight="1" spans="1:4">
      <c r="A42" s="76">
        <v>1100225</v>
      </c>
      <c r="B42" s="76" t="s">
        <v>116</v>
      </c>
      <c r="C42" s="464">
        <v>15</v>
      </c>
      <c r="D42" s="94"/>
    </row>
    <row r="43" s="478" customFormat="1" ht="21" customHeight="1" spans="1:4">
      <c r="A43" s="76">
        <v>1100226</v>
      </c>
      <c r="B43" s="76" t="s">
        <v>117</v>
      </c>
      <c r="C43" s="464"/>
      <c r="D43" s="94"/>
    </row>
    <row r="44" s="478" customFormat="1" ht="21" customHeight="1" spans="1:4">
      <c r="A44" s="76">
        <v>1100227</v>
      </c>
      <c r="B44" s="76" t="s">
        <v>118</v>
      </c>
      <c r="C44" s="464">
        <v>9</v>
      </c>
      <c r="D44" s="94"/>
    </row>
    <row r="45" s="478" customFormat="1" ht="21" customHeight="1" spans="1:4">
      <c r="A45" s="76">
        <v>1100228</v>
      </c>
      <c r="B45" s="76" t="s">
        <v>119</v>
      </c>
      <c r="C45" s="464"/>
      <c r="D45" s="94"/>
    </row>
    <row r="46" s="478" customFormat="1" ht="21" customHeight="1" spans="1:4">
      <c r="A46" s="76" t="s">
        <v>120</v>
      </c>
      <c r="B46" s="76" t="s">
        <v>121</v>
      </c>
      <c r="C46" s="464">
        <v>41</v>
      </c>
      <c r="D46" s="94"/>
    </row>
    <row r="47" s="478" customFormat="1" ht="21" customHeight="1" spans="1:4">
      <c r="A47" s="76">
        <v>1100241</v>
      </c>
      <c r="B47" s="76" t="s">
        <v>122</v>
      </c>
      <c r="C47" s="464"/>
      <c r="D47" s="94"/>
    </row>
    <row r="48" s="478" customFormat="1" ht="21" customHeight="1" spans="1:4">
      <c r="A48" s="76">
        <v>1100242</v>
      </c>
      <c r="B48" s="76" t="s">
        <v>123</v>
      </c>
      <c r="C48" s="464"/>
      <c r="D48" s="94"/>
    </row>
    <row r="49" s="478" customFormat="1" ht="21" customHeight="1" spans="1:4">
      <c r="A49" s="76">
        <v>1100243</v>
      </c>
      <c r="B49" s="76" t="s">
        <v>124</v>
      </c>
      <c r="C49" s="464"/>
      <c r="D49" s="94"/>
    </row>
    <row r="50" s="478" customFormat="1" ht="21" customHeight="1" spans="1:4">
      <c r="A50" s="76">
        <v>1100244</v>
      </c>
      <c r="B50" s="76" t="s">
        <v>125</v>
      </c>
      <c r="C50" s="464">
        <v>2250</v>
      </c>
      <c r="D50" s="94"/>
    </row>
    <row r="51" s="478" customFormat="1" ht="21" customHeight="1" spans="1:4">
      <c r="A51" s="76">
        <v>1100245</v>
      </c>
      <c r="B51" s="76" t="s">
        <v>126</v>
      </c>
      <c r="C51" s="464">
        <v>2594</v>
      </c>
      <c r="D51" s="94"/>
    </row>
    <row r="52" s="478" customFormat="1" ht="21" customHeight="1" spans="1:4">
      <c r="A52" s="76">
        <v>1100246</v>
      </c>
      <c r="B52" s="76" t="s">
        <v>127</v>
      </c>
      <c r="C52" s="464">
        <v>32</v>
      </c>
      <c r="D52" s="94"/>
    </row>
    <row r="53" s="478" customFormat="1" ht="21" customHeight="1" spans="1:4">
      <c r="A53" s="76">
        <v>1100247</v>
      </c>
      <c r="B53" s="76" t="s">
        <v>128</v>
      </c>
      <c r="C53" s="464">
        <v>1522</v>
      </c>
      <c r="D53" s="94"/>
    </row>
    <row r="54" s="478" customFormat="1" ht="21" customHeight="1" spans="1:4">
      <c r="A54" s="76">
        <v>1100248</v>
      </c>
      <c r="B54" s="76" t="s">
        <v>129</v>
      </c>
      <c r="C54" s="464">
        <v>20509</v>
      </c>
      <c r="D54" s="94"/>
    </row>
    <row r="55" s="478" customFormat="1" ht="21" customHeight="1" spans="1:4">
      <c r="A55" s="76">
        <v>1100249</v>
      </c>
      <c r="B55" s="76" t="s">
        <v>130</v>
      </c>
      <c r="C55" s="464">
        <v>2139</v>
      </c>
      <c r="D55" s="94"/>
    </row>
    <row r="56" s="478" customFormat="1" ht="21" customHeight="1" spans="1:4">
      <c r="A56" s="76">
        <v>1100250</v>
      </c>
      <c r="B56" s="76" t="s">
        <v>131</v>
      </c>
      <c r="C56" s="464">
        <v>4324</v>
      </c>
      <c r="D56" s="94"/>
    </row>
    <row r="57" s="478" customFormat="1" ht="21" customHeight="1" spans="1:4">
      <c r="A57" s="76">
        <v>1100251</v>
      </c>
      <c r="B57" s="76" t="s">
        <v>132</v>
      </c>
      <c r="C57" s="464"/>
      <c r="D57" s="94"/>
    </row>
    <row r="58" ht="21" customHeight="1" spans="1:4">
      <c r="A58" s="76">
        <v>1100252</v>
      </c>
      <c r="B58" s="76" t="s">
        <v>133</v>
      </c>
      <c r="C58" s="464">
        <v>1695</v>
      </c>
      <c r="D58" s="94"/>
    </row>
    <row r="59" ht="21" customHeight="1" spans="1:4">
      <c r="A59" s="76">
        <v>1100253</v>
      </c>
      <c r="B59" s="76" t="s">
        <v>134</v>
      </c>
      <c r="C59" s="464">
        <v>5408</v>
      </c>
      <c r="D59" s="94"/>
    </row>
    <row r="60" ht="21" customHeight="1" spans="1:4">
      <c r="A60" s="76">
        <v>1100254</v>
      </c>
      <c r="B60" s="76" t="s">
        <v>135</v>
      </c>
      <c r="C60" s="464"/>
      <c r="D60" s="94"/>
    </row>
    <row r="61" ht="21" customHeight="1" spans="1:4">
      <c r="A61" s="76">
        <v>1100255</v>
      </c>
      <c r="B61" s="76" t="s">
        <v>136</v>
      </c>
      <c r="C61" s="464"/>
      <c r="D61" s="94"/>
    </row>
    <row r="62" ht="21" customHeight="1" spans="1:4">
      <c r="A62" s="76">
        <v>1100256</v>
      </c>
      <c r="B62" s="76" t="s">
        <v>137</v>
      </c>
      <c r="C62" s="464"/>
      <c r="D62" s="94"/>
    </row>
    <row r="63" ht="21" customHeight="1" spans="1:4">
      <c r="A63" s="76">
        <v>1100257</v>
      </c>
      <c r="B63" s="76" t="s">
        <v>138</v>
      </c>
      <c r="C63" s="464"/>
      <c r="D63" s="94"/>
    </row>
    <row r="64" ht="21" customHeight="1" spans="1:4">
      <c r="A64" s="76">
        <v>1100258</v>
      </c>
      <c r="B64" s="76" t="s">
        <v>139</v>
      </c>
      <c r="C64" s="464">
        <v>32</v>
      </c>
      <c r="D64" s="94"/>
    </row>
    <row r="65" ht="21" customHeight="1" spans="1:4">
      <c r="A65" s="76">
        <v>1100259</v>
      </c>
      <c r="B65" s="76" t="s">
        <v>140</v>
      </c>
      <c r="C65" s="464">
        <v>261</v>
      </c>
      <c r="D65" s="94"/>
    </row>
    <row r="66" ht="21" customHeight="1" spans="1:4">
      <c r="A66" s="76">
        <v>1100260</v>
      </c>
      <c r="B66" s="76" t="s">
        <v>141</v>
      </c>
      <c r="C66" s="464">
        <v>35</v>
      </c>
      <c r="D66" s="94"/>
    </row>
    <row r="67" ht="21" customHeight="1" spans="1:4">
      <c r="A67" s="76">
        <v>1100269</v>
      </c>
      <c r="B67" s="76" t="s">
        <v>142</v>
      </c>
      <c r="C67" s="464"/>
      <c r="D67" s="94"/>
    </row>
    <row r="68" ht="21" customHeight="1" spans="1:4">
      <c r="A68" s="76">
        <v>1100299</v>
      </c>
      <c r="B68" s="76" t="s">
        <v>143</v>
      </c>
      <c r="C68" s="483"/>
      <c r="D68" s="94"/>
    </row>
    <row r="69" ht="21" customHeight="1" spans="1:4">
      <c r="A69" s="76">
        <v>11003</v>
      </c>
      <c r="B69" s="94" t="s">
        <v>35</v>
      </c>
      <c r="C69" s="483">
        <f>SUM(XFD70:XFD90)</f>
        <v>0</v>
      </c>
      <c r="D69" s="94"/>
    </row>
    <row r="70" ht="21" customHeight="1" spans="1:4">
      <c r="A70" s="76">
        <v>1100301</v>
      </c>
      <c r="B70" s="94" t="s">
        <v>144</v>
      </c>
      <c r="C70" s="87">
        <v>890</v>
      </c>
      <c r="D70" s="94"/>
    </row>
    <row r="71" ht="21" customHeight="1" spans="1:4">
      <c r="A71" s="76">
        <v>1100302</v>
      </c>
      <c r="B71" s="94" t="s">
        <v>145</v>
      </c>
      <c r="C71" s="87"/>
      <c r="D71" s="94"/>
    </row>
    <row r="72" ht="21" customHeight="1" spans="1:4">
      <c r="A72" s="76">
        <v>1100303</v>
      </c>
      <c r="B72" s="94" t="s">
        <v>146</v>
      </c>
      <c r="C72" s="87"/>
      <c r="D72" s="94"/>
    </row>
    <row r="73" ht="21" customHeight="1" spans="1:4">
      <c r="A73" s="76">
        <v>1100304</v>
      </c>
      <c r="B73" s="94" t="s">
        <v>147</v>
      </c>
      <c r="C73" s="87">
        <v>2875</v>
      </c>
      <c r="D73" s="94"/>
    </row>
    <row r="74" ht="21" customHeight="1" spans="1:4">
      <c r="A74" s="76">
        <v>1100305</v>
      </c>
      <c r="B74" s="94" t="s">
        <v>148</v>
      </c>
      <c r="C74" s="87">
        <v>7</v>
      </c>
      <c r="D74" s="94"/>
    </row>
    <row r="75" ht="21" customHeight="1" spans="1:4">
      <c r="A75" s="76">
        <v>1100306</v>
      </c>
      <c r="B75" s="94" t="s">
        <v>149</v>
      </c>
      <c r="C75" s="87">
        <v>565</v>
      </c>
      <c r="D75" s="94"/>
    </row>
    <row r="76" ht="21" customHeight="1" spans="1:4">
      <c r="A76" s="76">
        <v>1100307</v>
      </c>
      <c r="B76" s="94" t="s">
        <v>150</v>
      </c>
      <c r="C76" s="87">
        <v>86</v>
      </c>
      <c r="D76" s="94"/>
    </row>
    <row r="77" ht="21" customHeight="1" spans="1:4">
      <c r="A77" s="76">
        <v>1100308</v>
      </c>
      <c r="B77" s="94" t="s">
        <v>151</v>
      </c>
      <c r="C77" s="87">
        <v>87</v>
      </c>
      <c r="D77" s="94"/>
    </row>
    <row r="78" ht="21" customHeight="1" spans="1:4">
      <c r="A78" s="76">
        <v>1100310</v>
      </c>
      <c r="B78" s="94" t="s">
        <v>152</v>
      </c>
      <c r="C78" s="87">
        <v>1400</v>
      </c>
      <c r="D78" s="94"/>
    </row>
    <row r="79" ht="21" customHeight="1" spans="1:4">
      <c r="A79" s="76">
        <v>1100311</v>
      </c>
      <c r="B79" s="94" t="s">
        <v>153</v>
      </c>
      <c r="C79" s="87">
        <v>2875</v>
      </c>
      <c r="D79" s="94"/>
    </row>
    <row r="80" ht="21" customHeight="1" spans="1:4">
      <c r="A80" s="76">
        <v>1100312</v>
      </c>
      <c r="B80" s="94" t="s">
        <v>154</v>
      </c>
      <c r="C80" s="87">
        <v>200</v>
      </c>
      <c r="D80" s="94"/>
    </row>
    <row r="81" ht="21" customHeight="1" spans="1:4">
      <c r="A81" s="76">
        <v>1100313</v>
      </c>
      <c r="B81" s="94" t="s">
        <v>155</v>
      </c>
      <c r="C81" s="87">
        <v>113</v>
      </c>
      <c r="D81" s="94"/>
    </row>
    <row r="82" ht="21" customHeight="1" spans="1:4">
      <c r="A82" s="76">
        <v>1100314</v>
      </c>
      <c r="B82" s="94" t="s">
        <v>156</v>
      </c>
      <c r="C82" s="87">
        <v>100</v>
      </c>
      <c r="D82" s="94"/>
    </row>
    <row r="83" ht="21" customHeight="1" spans="1:4">
      <c r="A83" s="76">
        <v>1100315</v>
      </c>
      <c r="B83" s="94" t="s">
        <v>157</v>
      </c>
      <c r="C83" s="87">
        <v>50</v>
      </c>
      <c r="D83" s="94"/>
    </row>
    <row r="84" ht="21" customHeight="1" spans="1:4">
      <c r="A84" s="76">
        <v>1100316</v>
      </c>
      <c r="B84" s="94" t="s">
        <v>158</v>
      </c>
      <c r="C84" s="87">
        <v>716</v>
      </c>
      <c r="D84" s="94"/>
    </row>
    <row r="85" ht="21" customHeight="1" spans="1:4">
      <c r="A85" s="76">
        <v>1100317</v>
      </c>
      <c r="B85" s="94" t="s">
        <v>159</v>
      </c>
      <c r="C85" s="87"/>
      <c r="D85" s="94"/>
    </row>
    <row r="86" ht="21" customHeight="1" spans="1:4">
      <c r="A86" s="76">
        <v>1100320</v>
      </c>
      <c r="B86" s="94" t="s">
        <v>160</v>
      </c>
      <c r="C86" s="87">
        <v>30</v>
      </c>
      <c r="D86" s="94"/>
    </row>
    <row r="87" ht="21" customHeight="1" spans="1:4">
      <c r="A87" s="76">
        <v>1100321</v>
      </c>
      <c r="B87" s="94" t="s">
        <v>161</v>
      </c>
      <c r="C87" s="87">
        <v>4107</v>
      </c>
      <c r="D87" s="94"/>
    </row>
    <row r="88" ht="21" customHeight="1" spans="1:4">
      <c r="A88" s="76">
        <v>1100322</v>
      </c>
      <c r="B88" s="94" t="s">
        <v>162</v>
      </c>
      <c r="C88" s="87">
        <v>56</v>
      </c>
      <c r="D88" s="94"/>
    </row>
    <row r="89" ht="21" customHeight="1" spans="1:4">
      <c r="A89" s="76">
        <v>1100324</v>
      </c>
      <c r="B89" s="94" t="s">
        <v>163</v>
      </c>
      <c r="C89" s="87">
        <v>1555</v>
      </c>
      <c r="D89" s="94"/>
    </row>
    <row r="90" ht="21" customHeight="1" spans="1:4">
      <c r="A90" s="76">
        <v>1100399</v>
      </c>
      <c r="B90" s="94" t="s">
        <v>164</v>
      </c>
      <c r="C90" s="87"/>
      <c r="D90" s="94"/>
    </row>
    <row r="91" ht="21" customHeight="1" spans="1:4">
      <c r="A91" s="76">
        <v>11006</v>
      </c>
      <c r="B91" s="94" t="s">
        <v>165</v>
      </c>
      <c r="C91" s="464">
        <f>XFD92+XFD93</f>
        <v>0</v>
      </c>
      <c r="D91" s="94"/>
    </row>
    <row r="92" ht="21" customHeight="1" spans="1:4">
      <c r="A92" s="76">
        <v>1100601</v>
      </c>
      <c r="B92" s="94" t="s">
        <v>166</v>
      </c>
      <c r="C92" s="464">
        <v>16500</v>
      </c>
      <c r="D92" s="94"/>
    </row>
    <row r="93" ht="21" customHeight="1" spans="1:4">
      <c r="A93" s="76">
        <v>1100602</v>
      </c>
      <c r="B93" s="94" t="s">
        <v>167</v>
      </c>
      <c r="C93" s="464"/>
      <c r="D93" s="94"/>
    </row>
    <row r="94" ht="21" customHeight="1" spans="1:4">
      <c r="A94" s="76">
        <v>11008</v>
      </c>
      <c r="B94" s="94" t="s">
        <v>168</v>
      </c>
      <c r="C94" s="464">
        <f>SUM(XFD95)</f>
        <v>0</v>
      </c>
      <c r="D94" s="94"/>
    </row>
    <row r="95" ht="21" customHeight="1" spans="1:4">
      <c r="A95" s="76"/>
      <c r="B95" s="94" t="s">
        <v>169</v>
      </c>
      <c r="C95" s="87">
        <v>41749</v>
      </c>
      <c r="D95" s="484"/>
    </row>
    <row r="96" ht="21" customHeight="1" spans="1:4">
      <c r="A96" s="76">
        <v>11009</v>
      </c>
      <c r="B96" s="94" t="s">
        <v>170</v>
      </c>
      <c r="C96" s="87">
        <f>XFD97</f>
        <v>0</v>
      </c>
      <c r="D96" s="484"/>
    </row>
    <row r="97" ht="21" customHeight="1" spans="1:4">
      <c r="A97" s="76">
        <v>1100901</v>
      </c>
      <c r="B97" s="339" t="s">
        <v>171</v>
      </c>
      <c r="C97" s="87">
        <f>SUM(XFD98:XFD101)</f>
        <v>0</v>
      </c>
      <c r="D97" s="484"/>
    </row>
    <row r="98" ht="21" customHeight="1" spans="1:4">
      <c r="A98" s="76">
        <v>110090102</v>
      </c>
      <c r="B98" s="94" t="s">
        <v>172</v>
      </c>
      <c r="C98" s="87">
        <v>6000</v>
      </c>
      <c r="D98" s="484"/>
    </row>
    <row r="99" ht="21" customHeight="1" spans="1:4">
      <c r="A99" s="76">
        <v>110090103</v>
      </c>
      <c r="B99" s="94" t="s">
        <v>173</v>
      </c>
      <c r="C99" s="87">
        <v>2821</v>
      </c>
      <c r="D99" s="484"/>
    </row>
    <row r="100" ht="21" customHeight="1" spans="1:4">
      <c r="A100" s="76">
        <v>110090104</v>
      </c>
      <c r="B100" s="94" t="s">
        <v>174</v>
      </c>
      <c r="C100" s="87"/>
      <c r="D100" s="484"/>
    </row>
    <row r="101" ht="21" customHeight="1" spans="1:4">
      <c r="A101" s="76">
        <v>110090199</v>
      </c>
      <c r="B101" s="94" t="s">
        <v>175</v>
      </c>
      <c r="C101" s="87"/>
      <c r="D101" s="484"/>
    </row>
    <row r="102" ht="21" customHeight="1" spans="1:4">
      <c r="A102" s="76">
        <v>11011</v>
      </c>
      <c r="B102" s="94" t="s">
        <v>176</v>
      </c>
      <c r="C102" s="87">
        <f>XFD103</f>
        <v>0</v>
      </c>
      <c r="D102" s="484"/>
    </row>
    <row r="103" ht="21" customHeight="1" spans="1:4">
      <c r="A103" s="76">
        <v>1101101</v>
      </c>
      <c r="B103" s="94" t="s">
        <v>177</v>
      </c>
      <c r="C103" s="87">
        <f>XFD104+XFD107</f>
        <v>0</v>
      </c>
      <c r="D103" s="484"/>
    </row>
    <row r="104" ht="21" customHeight="1" spans="1:4">
      <c r="A104" s="76">
        <v>110110101</v>
      </c>
      <c r="B104" s="76" t="s">
        <v>178</v>
      </c>
      <c r="C104" s="87">
        <f>SUM(XFD105:XFD106)</f>
        <v>0</v>
      </c>
      <c r="D104" s="484"/>
    </row>
    <row r="105" ht="21" customHeight="1" spans="1:4">
      <c r="A105" s="76"/>
      <c r="B105" s="76" t="s">
        <v>179</v>
      </c>
      <c r="C105" s="87">
        <v>29290</v>
      </c>
      <c r="D105" s="484"/>
    </row>
    <row r="106" ht="21" customHeight="1" spans="1:4">
      <c r="A106" s="76"/>
      <c r="B106" s="76" t="s">
        <v>180</v>
      </c>
      <c r="C106" s="87">
        <v>21542</v>
      </c>
      <c r="D106" s="484"/>
    </row>
    <row r="107" ht="21" customHeight="1" spans="1:4">
      <c r="A107" s="76">
        <v>110110103</v>
      </c>
      <c r="B107" s="76" t="s">
        <v>181</v>
      </c>
      <c r="C107" s="87">
        <v>19000</v>
      </c>
      <c r="D107" s="484"/>
    </row>
    <row r="108" ht="21" customHeight="1" spans="1:4">
      <c r="A108" s="76">
        <v>11015</v>
      </c>
      <c r="B108" s="94" t="s">
        <v>182</v>
      </c>
      <c r="C108" s="87"/>
      <c r="D108" s="484"/>
    </row>
    <row r="109" ht="21" customHeight="1" spans="1:4">
      <c r="A109" s="76"/>
      <c r="B109" s="76"/>
      <c r="C109" s="87"/>
      <c r="D109" s="484"/>
    </row>
    <row r="110" ht="21" customHeight="1" spans="1:4">
      <c r="A110" s="76"/>
      <c r="B110" s="340" t="s">
        <v>40</v>
      </c>
      <c r="C110" s="98">
        <f>XFD5+XFD31</f>
        <v>0</v>
      </c>
      <c r="D110" s="484"/>
    </row>
  </sheetData>
  <mergeCells count="2">
    <mergeCell ref="A2:C2"/>
    <mergeCell ref="A3:B3"/>
  </mergeCells>
  <pageMargins left="0.905556" right="0.905556" top="0.944444" bottom="0.747917" header="0.314583" footer="0.511806"/>
  <pageSetup paperSize="9" scale="90" firstPageNumber="5" orientation="portrait" useFirstPageNumber="1" horizontalDpi="600" verticalDpi="600"/>
  <headerFooter>
    <oddFooter>&amp;C&amp;"宋体"&amp;11—&amp;P—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M11" sqref="M11"/>
    </sheetView>
  </sheetViews>
  <sheetFormatPr defaultColWidth="9" defaultRowHeight="14.4" customHeight="1" outlineLevelCol="6"/>
  <cols>
    <col min="1" max="1" width="9" style="207" customWidth="1"/>
    <col min="2" max="2" width="14.2166666666667" style="207" customWidth="1"/>
    <col min="3" max="7" width="10.6666666666667" style="207" customWidth="1"/>
    <col min="8" max="257" width="9" style="207" customWidth="1"/>
  </cols>
  <sheetData>
    <row r="1" ht="14.25" spans="1:1">
      <c r="A1" s="80" t="s">
        <v>1627</v>
      </c>
    </row>
    <row r="4" ht="13.5" spans="2:7">
      <c r="B4" s="208" t="s">
        <v>1628</v>
      </c>
      <c r="C4" s="208"/>
      <c r="D4" s="208"/>
      <c r="E4" s="208"/>
      <c r="F4" s="208"/>
      <c r="G4" s="208"/>
    </row>
    <row r="5" ht="13.5" spans="2:7">
      <c r="B5" s="208"/>
      <c r="C5" s="208"/>
      <c r="D5" s="208"/>
      <c r="E5" s="208"/>
      <c r="F5" s="208"/>
      <c r="G5" s="208"/>
    </row>
    <row r="6" ht="13.5" spans="2:7">
      <c r="B6" s="208"/>
      <c r="C6" s="208"/>
      <c r="D6" s="208"/>
      <c r="E6" s="208"/>
      <c r="F6" s="208"/>
      <c r="G6" s="208"/>
    </row>
    <row r="7" ht="13.5" spans="7:7">
      <c r="G7" s="207" t="s">
        <v>80</v>
      </c>
    </row>
    <row r="8" ht="37.95" customHeight="1" spans="2:7">
      <c r="B8" s="209" t="s">
        <v>661</v>
      </c>
      <c r="C8" s="210" t="s">
        <v>663</v>
      </c>
      <c r="D8" s="211"/>
      <c r="E8" s="211"/>
      <c r="F8" s="211"/>
      <c r="G8" s="212"/>
    </row>
    <row r="9" ht="37.95" customHeight="1" spans="2:7">
      <c r="B9" s="213" t="s">
        <v>664</v>
      </c>
      <c r="C9" s="214" t="s">
        <v>665</v>
      </c>
      <c r="D9" s="211" t="s">
        <v>668</v>
      </c>
      <c r="E9" s="212"/>
      <c r="F9" s="210" t="s">
        <v>669</v>
      </c>
      <c r="G9" s="212"/>
    </row>
    <row r="10" ht="37.95" customHeight="1" spans="2:7">
      <c r="B10" s="215"/>
      <c r="C10" s="214"/>
      <c r="D10" s="212" t="s">
        <v>670</v>
      </c>
      <c r="E10" s="214" t="s">
        <v>671</v>
      </c>
      <c r="F10" s="214" t="s">
        <v>670</v>
      </c>
      <c r="G10" s="214" t="s">
        <v>671</v>
      </c>
    </row>
    <row r="11" ht="37.95" customHeight="1" spans="2:7">
      <c r="B11" s="209" t="s">
        <v>672</v>
      </c>
      <c r="C11" s="129">
        <f t="shared" ref="C11:C15" si="0">SUM(XFD11)</f>
        <v>0</v>
      </c>
      <c r="D11" s="129">
        <f>SUM(XFD12:XFD15)</f>
        <v>0</v>
      </c>
      <c r="E11" s="129">
        <f>SUM(XFD12:XFD15)</f>
        <v>0</v>
      </c>
      <c r="F11" s="129">
        <f>SUM(XFD12:XFD15)</f>
        <v>0</v>
      </c>
      <c r="G11" s="129">
        <f>SUM(XFD12:XFD15)</f>
        <v>0</v>
      </c>
    </row>
    <row r="12" ht="37.95" customHeight="1" spans="2:7">
      <c r="B12" s="209" t="s">
        <v>673</v>
      </c>
      <c r="C12" s="129">
        <f t="shared" si="0"/>
        <v>0</v>
      </c>
      <c r="D12" s="129">
        <v>12260.4</v>
      </c>
      <c r="E12" s="129">
        <v>26632</v>
      </c>
      <c r="F12" s="129">
        <v>7048</v>
      </c>
      <c r="G12" s="129">
        <v>12211</v>
      </c>
    </row>
    <row r="13" ht="37.95" customHeight="1" spans="2:7">
      <c r="B13" s="209" t="s">
        <v>674</v>
      </c>
      <c r="C13" s="129">
        <f t="shared" si="0"/>
        <v>0</v>
      </c>
      <c r="D13" s="129">
        <v>12696</v>
      </c>
      <c r="E13" s="129">
        <v>75</v>
      </c>
      <c r="F13" s="129">
        <v>6419</v>
      </c>
      <c r="G13" s="129">
        <v>2924</v>
      </c>
    </row>
    <row r="14" ht="37.95" customHeight="1" spans="2:7">
      <c r="B14" s="209" t="s">
        <v>675</v>
      </c>
      <c r="C14" s="129">
        <f t="shared" si="0"/>
        <v>0</v>
      </c>
      <c r="D14" s="129">
        <v>15699</v>
      </c>
      <c r="E14" s="129">
        <v>895</v>
      </c>
      <c r="F14" s="129">
        <v>7989</v>
      </c>
      <c r="G14" s="129">
        <v>5398</v>
      </c>
    </row>
    <row r="15" ht="37.95" customHeight="1" spans="2:7">
      <c r="B15" s="209" t="s">
        <v>676</v>
      </c>
      <c r="C15" s="129">
        <f t="shared" si="0"/>
        <v>0</v>
      </c>
      <c r="D15" s="129">
        <v>20652</v>
      </c>
      <c r="E15" s="129">
        <v>25140</v>
      </c>
      <c r="F15" s="129">
        <v>10418</v>
      </c>
      <c r="G15" s="129">
        <v>4453</v>
      </c>
    </row>
  </sheetData>
  <mergeCells count="6">
    <mergeCell ref="C8:G8"/>
    <mergeCell ref="D9:E9"/>
    <mergeCell ref="F9:G9"/>
    <mergeCell ref="B9:B10"/>
    <mergeCell ref="C9:C10"/>
    <mergeCell ref="B4:G6"/>
  </mergeCells>
  <pageMargins left="0.7" right="0.7" top="0.75" bottom="0.75" header="0.3" footer="0.3"/>
  <pageSetup paperSize="9" orientation="portrait"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H18" sqref="H18"/>
    </sheetView>
  </sheetViews>
  <sheetFormatPr defaultColWidth="9" defaultRowHeight="14.4" customHeight="1" outlineLevelCol="4"/>
  <cols>
    <col min="1" max="1" width="8.88333333333333" style="195" customWidth="1"/>
    <col min="2" max="2" width="20.4416666666667" customWidth="1"/>
    <col min="3" max="3" width="24.3333333333333" customWidth="1"/>
    <col min="4" max="4" width="45.4416666666667" customWidth="1"/>
    <col min="5" max="5" width="24.5583333333333" customWidth="1"/>
  </cols>
  <sheetData>
    <row r="1" ht="14.25" spans="1:1">
      <c r="A1" s="80" t="s">
        <v>1629</v>
      </c>
    </row>
    <row r="2" ht="36" customHeight="1" spans="1:5">
      <c r="A2" s="196" t="s">
        <v>1630</v>
      </c>
      <c r="B2" s="196"/>
      <c r="C2" s="196"/>
      <c r="D2" s="196"/>
      <c r="E2" s="196"/>
    </row>
    <row r="3" ht="21" customHeight="1" spans="5:5">
      <c r="E3" s="197" t="s">
        <v>80</v>
      </c>
    </row>
    <row r="4" ht="42" customHeight="1" spans="1:5">
      <c r="A4" s="93" t="s">
        <v>1631</v>
      </c>
      <c r="B4" s="198" t="s">
        <v>1632</v>
      </c>
      <c r="C4" s="93" t="s">
        <v>1633</v>
      </c>
      <c r="D4" s="93" t="s">
        <v>1634</v>
      </c>
      <c r="E4" s="93" t="s">
        <v>1635</v>
      </c>
    </row>
    <row r="5" ht="19.05" customHeight="1" spans="1:5">
      <c r="A5" s="199">
        <v>1</v>
      </c>
      <c r="B5" s="200" t="s">
        <v>673</v>
      </c>
      <c r="C5" s="201" t="s">
        <v>1636</v>
      </c>
      <c r="D5" s="202" t="s">
        <v>1637</v>
      </c>
      <c r="E5" s="203">
        <v>353</v>
      </c>
    </row>
    <row r="6" ht="19.05" customHeight="1" spans="1:5">
      <c r="A6" s="199">
        <v>2</v>
      </c>
      <c r="B6" s="200" t="s">
        <v>673</v>
      </c>
      <c r="C6" s="201" t="s">
        <v>1636</v>
      </c>
      <c r="D6" s="202" t="s">
        <v>1638</v>
      </c>
      <c r="E6" s="203">
        <v>67</v>
      </c>
    </row>
    <row r="7" ht="19.05" customHeight="1" spans="1:5">
      <c r="A7" s="199">
        <v>3</v>
      </c>
      <c r="B7" s="200" t="s">
        <v>673</v>
      </c>
      <c r="C7" s="201" t="s">
        <v>1639</v>
      </c>
      <c r="D7" s="202" t="s">
        <v>1640</v>
      </c>
      <c r="E7" s="203">
        <v>436</v>
      </c>
    </row>
    <row r="8" ht="19.05" customHeight="1" spans="1:5">
      <c r="A8" s="199">
        <v>4</v>
      </c>
      <c r="B8" s="200" t="s">
        <v>673</v>
      </c>
      <c r="C8" s="201" t="s">
        <v>1641</v>
      </c>
      <c r="D8" s="202" t="s">
        <v>1642</v>
      </c>
      <c r="E8" s="203">
        <v>340</v>
      </c>
    </row>
    <row r="9" ht="19.05" customHeight="1" spans="1:5">
      <c r="A9" s="199">
        <v>5</v>
      </c>
      <c r="B9" s="200" t="s">
        <v>673</v>
      </c>
      <c r="C9" s="201" t="s">
        <v>1641</v>
      </c>
      <c r="D9" s="202" t="s">
        <v>1643</v>
      </c>
      <c r="E9" s="203">
        <v>2300</v>
      </c>
    </row>
    <row r="10" ht="19.05" customHeight="1" spans="1:5">
      <c r="A10" s="199">
        <v>6</v>
      </c>
      <c r="B10" s="200" t="s">
        <v>673</v>
      </c>
      <c r="C10" s="201" t="s">
        <v>1644</v>
      </c>
      <c r="D10" s="202" t="s">
        <v>1645</v>
      </c>
      <c r="E10" s="203">
        <v>2262</v>
      </c>
    </row>
    <row r="11" ht="19.05" customHeight="1" spans="1:5">
      <c r="A11" s="199">
        <v>7</v>
      </c>
      <c r="B11" s="200" t="s">
        <v>673</v>
      </c>
      <c r="C11" s="201" t="s">
        <v>1646</v>
      </c>
      <c r="D11" s="202" t="s">
        <v>1647</v>
      </c>
      <c r="E11" s="203">
        <v>1000</v>
      </c>
    </row>
    <row r="12" ht="19.05" customHeight="1" spans="1:5">
      <c r="A12" s="199">
        <v>8</v>
      </c>
      <c r="B12" s="200" t="s">
        <v>673</v>
      </c>
      <c r="C12" s="201" t="s">
        <v>1648</v>
      </c>
      <c r="D12" s="202" t="s">
        <v>1649</v>
      </c>
      <c r="E12" s="203">
        <v>570</v>
      </c>
    </row>
    <row r="13" ht="19.05" customHeight="1" spans="1:5">
      <c r="A13" s="199">
        <v>9</v>
      </c>
      <c r="B13" s="200" t="s">
        <v>673</v>
      </c>
      <c r="C13" s="201" t="s">
        <v>1650</v>
      </c>
      <c r="D13" s="202" t="s">
        <v>1651</v>
      </c>
      <c r="E13" s="203">
        <v>300</v>
      </c>
    </row>
    <row r="14" ht="19.05" customHeight="1" spans="1:5">
      <c r="A14" s="199">
        <v>10</v>
      </c>
      <c r="B14" s="200" t="s">
        <v>673</v>
      </c>
      <c r="C14" s="201" t="s">
        <v>1652</v>
      </c>
      <c r="D14" s="202" t="s">
        <v>1653</v>
      </c>
      <c r="E14" s="203">
        <v>600</v>
      </c>
    </row>
    <row r="15" ht="19.05" customHeight="1" spans="1:5">
      <c r="A15" s="199">
        <v>11</v>
      </c>
      <c r="B15" s="200" t="s">
        <v>673</v>
      </c>
      <c r="C15" s="201" t="s">
        <v>1654</v>
      </c>
      <c r="D15" s="202" t="s">
        <v>1655</v>
      </c>
      <c r="E15" s="203">
        <v>500</v>
      </c>
    </row>
    <row r="16" ht="19.05" customHeight="1" spans="1:5">
      <c r="A16" s="199">
        <v>12</v>
      </c>
      <c r="B16" s="200" t="s">
        <v>673</v>
      </c>
      <c r="C16" s="201" t="s">
        <v>1654</v>
      </c>
      <c r="D16" s="204" t="s">
        <v>1656</v>
      </c>
      <c r="E16" s="205">
        <v>1000</v>
      </c>
    </row>
    <row r="17" ht="19.05" customHeight="1" spans="1:5">
      <c r="A17" s="199">
        <v>13</v>
      </c>
      <c r="B17" s="206" t="s">
        <v>673</v>
      </c>
      <c r="C17" s="201" t="s">
        <v>1657</v>
      </c>
      <c r="D17" s="202" t="s">
        <v>1658</v>
      </c>
      <c r="E17" s="203">
        <v>1500</v>
      </c>
    </row>
  </sheetData>
  <mergeCells count="1">
    <mergeCell ref="A2:E2"/>
  </mergeCells>
  <pageMargins left="0.7" right="0.7" top="0.75" bottom="0.75" header="0.3" footer="0.3"/>
  <pageSetup paperSize="9" orientation="portrait"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7"/>
  <sheetViews>
    <sheetView showZeros="0" workbookViewId="0">
      <selection activeCell="J9" sqref="J9"/>
    </sheetView>
  </sheetViews>
  <sheetFormatPr defaultColWidth="9" defaultRowHeight="15.75" customHeight="1" outlineLevelCol="3"/>
  <cols>
    <col min="1" max="1" width="16.1083333333333" style="135" customWidth="1"/>
    <col min="2" max="2" width="46.1083333333333" style="135" customWidth="1"/>
    <col min="3" max="3" width="10.3333333333333" style="135" customWidth="1"/>
    <col min="4" max="4" width="11.2166666666667" style="135" customWidth="1"/>
    <col min="5" max="257" width="9" style="135" customWidth="1"/>
  </cols>
  <sheetData>
    <row r="1" ht="18.75" spans="1:2">
      <c r="A1" s="138" t="s">
        <v>1659</v>
      </c>
      <c r="B1" s="159"/>
    </row>
    <row r="2" ht="41.25" customHeight="1" spans="1:4">
      <c r="A2" s="139" t="s">
        <v>1660</v>
      </c>
      <c r="B2" s="140"/>
      <c r="C2" s="140"/>
      <c r="D2" s="140"/>
    </row>
    <row r="3" s="141" customFormat="1" ht="10.95" customHeight="1" spans="2:4">
      <c r="B3" s="160"/>
      <c r="C3" s="161" t="s">
        <v>1661</v>
      </c>
      <c r="D3" s="161"/>
    </row>
    <row r="4" s="133" customFormat="1" ht="19.95" customHeight="1" spans="1:4">
      <c r="A4" s="143" t="s">
        <v>43</v>
      </c>
      <c r="B4" s="143" t="s">
        <v>44</v>
      </c>
      <c r="C4" s="144" t="s">
        <v>960</v>
      </c>
      <c r="D4" s="144" t="s">
        <v>961</v>
      </c>
    </row>
    <row r="5" s="133" customFormat="1" ht="19.95" customHeight="1" spans="1:4">
      <c r="A5" s="173">
        <v>10301</v>
      </c>
      <c r="B5" s="170" t="s">
        <v>680</v>
      </c>
      <c r="C5" s="172">
        <f>SUM(XFD6:XFD22)</f>
        <v>0</v>
      </c>
      <c r="D5" s="172"/>
    </row>
    <row r="6" s="134" customFormat="1" ht="19.95" customHeight="1" spans="1:4">
      <c r="A6" s="173">
        <v>1030102</v>
      </c>
      <c r="B6" s="189" t="s">
        <v>681</v>
      </c>
      <c r="C6" s="175">
        <v>0</v>
      </c>
      <c r="D6" s="163"/>
    </row>
    <row r="7" s="134" customFormat="1" ht="19.95" customHeight="1" spans="1:4">
      <c r="A7" s="173">
        <v>1030115</v>
      </c>
      <c r="B7" s="189" t="s">
        <v>682</v>
      </c>
      <c r="C7" s="175">
        <v>0</v>
      </c>
      <c r="D7" s="163"/>
    </row>
    <row r="8" s="134" customFormat="1" ht="19.95" customHeight="1" spans="1:4">
      <c r="A8" s="173">
        <v>1030129</v>
      </c>
      <c r="B8" s="189" t="s">
        <v>683</v>
      </c>
      <c r="C8" s="175">
        <v>0</v>
      </c>
      <c r="D8" s="163"/>
    </row>
    <row r="9" s="134" customFormat="1" ht="19.95" customHeight="1" spans="1:4">
      <c r="A9" s="173">
        <v>1030146</v>
      </c>
      <c r="B9" s="189" t="s">
        <v>684</v>
      </c>
      <c r="C9" s="175">
        <v>0</v>
      </c>
      <c r="D9" s="163"/>
    </row>
    <row r="10" s="134" customFormat="1" ht="19.95" customHeight="1" spans="1:4">
      <c r="A10" s="173">
        <v>1030147</v>
      </c>
      <c r="B10" s="189" t="s">
        <v>685</v>
      </c>
      <c r="C10" s="175">
        <v>0</v>
      </c>
      <c r="D10" s="163"/>
    </row>
    <row r="11" s="134" customFormat="1" ht="19.95" customHeight="1" spans="1:4">
      <c r="A11" s="173">
        <v>1030148</v>
      </c>
      <c r="B11" s="189" t="s">
        <v>686</v>
      </c>
      <c r="C11" s="175">
        <v>329589</v>
      </c>
      <c r="D11" s="163"/>
    </row>
    <row r="12" s="134" customFormat="1" ht="19.95" customHeight="1" spans="1:4">
      <c r="A12" s="173">
        <v>1030150</v>
      </c>
      <c r="B12" s="189" t="s">
        <v>687</v>
      </c>
      <c r="C12" s="175">
        <v>0</v>
      </c>
      <c r="D12" s="163"/>
    </row>
    <row r="13" s="134" customFormat="1" ht="19.95" customHeight="1" spans="1:4">
      <c r="A13" s="173">
        <v>1030155</v>
      </c>
      <c r="B13" s="189" t="s">
        <v>688</v>
      </c>
      <c r="C13" s="175">
        <v>0</v>
      </c>
      <c r="D13" s="163"/>
    </row>
    <row r="14" s="134" customFormat="1" ht="19.95" customHeight="1" spans="1:4">
      <c r="A14" s="173">
        <v>1030156</v>
      </c>
      <c r="B14" s="189" t="s">
        <v>689</v>
      </c>
      <c r="C14" s="175">
        <v>14580</v>
      </c>
      <c r="D14" s="163"/>
    </row>
    <row r="15" s="134" customFormat="1" ht="19.95" customHeight="1" spans="1:4">
      <c r="A15" s="173">
        <v>1030157</v>
      </c>
      <c r="B15" s="189" t="s">
        <v>690</v>
      </c>
      <c r="C15" s="175">
        <v>0</v>
      </c>
      <c r="D15" s="163"/>
    </row>
    <row r="16" s="134" customFormat="1" ht="19.95" customHeight="1" spans="1:4">
      <c r="A16" s="173">
        <v>1030158</v>
      </c>
      <c r="B16" s="177" t="s">
        <v>691</v>
      </c>
      <c r="C16" s="175">
        <v>0</v>
      </c>
      <c r="D16" s="163"/>
    </row>
    <row r="17" s="134" customFormat="1" ht="19.95" customHeight="1" spans="1:4">
      <c r="A17" s="173">
        <v>1030159</v>
      </c>
      <c r="B17" s="177" t="s">
        <v>692</v>
      </c>
      <c r="C17" s="175">
        <v>0</v>
      </c>
      <c r="D17" s="163"/>
    </row>
    <row r="18" s="134" customFormat="1" ht="19.95" customHeight="1" spans="1:4">
      <c r="A18" s="173">
        <v>1030178</v>
      </c>
      <c r="B18" s="177" t="s">
        <v>693</v>
      </c>
      <c r="C18" s="175">
        <v>5855</v>
      </c>
      <c r="D18" s="163"/>
    </row>
    <row r="19" s="134" customFormat="1" ht="19.95" customHeight="1" spans="1:4">
      <c r="A19" s="173">
        <v>1030180</v>
      </c>
      <c r="B19" s="177" t="s">
        <v>694</v>
      </c>
      <c r="C19" s="175">
        <v>0</v>
      </c>
      <c r="D19" s="163"/>
    </row>
    <row r="20" s="134" customFormat="1" ht="19.95" customHeight="1" spans="1:4">
      <c r="A20" s="173">
        <v>1030199</v>
      </c>
      <c r="B20" s="177" t="s">
        <v>695</v>
      </c>
      <c r="C20" s="175">
        <v>0</v>
      </c>
      <c r="D20" s="163"/>
    </row>
    <row r="21" s="134" customFormat="1" ht="19.95" customHeight="1" spans="1:4">
      <c r="A21" s="173">
        <v>1031006</v>
      </c>
      <c r="B21" s="177" t="s">
        <v>696</v>
      </c>
      <c r="C21" s="175">
        <v>0</v>
      </c>
      <c r="D21" s="163"/>
    </row>
    <row r="22" s="188" customFormat="1" ht="19.95" customHeight="1" spans="1:4">
      <c r="A22" s="182">
        <v>1031099</v>
      </c>
      <c r="B22" s="190" t="s">
        <v>697</v>
      </c>
      <c r="C22" s="175">
        <v>3992</v>
      </c>
      <c r="D22" s="191"/>
    </row>
    <row r="23" s="188" customFormat="1" ht="19.95" customHeight="1" spans="1:4">
      <c r="A23" s="182"/>
      <c r="B23" s="185"/>
      <c r="C23" s="175"/>
      <c r="D23" s="191"/>
    </row>
    <row r="24" s="188" customFormat="1" ht="19.95" customHeight="1" spans="1:4">
      <c r="A24" s="192">
        <v>110</v>
      </c>
      <c r="B24" s="193" t="s">
        <v>698</v>
      </c>
      <c r="C24" s="171">
        <f>XFD25+XFD28+XFD30+XFD32</f>
        <v>0</v>
      </c>
      <c r="D24" s="191"/>
    </row>
    <row r="25" s="188" customFormat="1" ht="19.95" customHeight="1" spans="1:4">
      <c r="A25" s="182">
        <v>11004</v>
      </c>
      <c r="B25" s="185" t="s">
        <v>699</v>
      </c>
      <c r="C25" s="175">
        <f>XFD26+XFD27</f>
        <v>0</v>
      </c>
      <c r="D25" s="191"/>
    </row>
    <row r="26" s="188" customFormat="1" ht="19.95" customHeight="1" spans="1:4">
      <c r="A26" s="182">
        <v>1100401</v>
      </c>
      <c r="B26" s="185" t="s">
        <v>700</v>
      </c>
      <c r="C26" s="175">
        <v>9856</v>
      </c>
      <c r="D26" s="191"/>
    </row>
    <row r="27" s="188" customFormat="1" ht="19.95" customHeight="1" spans="1:4">
      <c r="A27" s="182">
        <v>1100402</v>
      </c>
      <c r="B27" s="185" t="s">
        <v>701</v>
      </c>
      <c r="C27" s="175">
        <v>0</v>
      </c>
      <c r="D27" s="191"/>
    </row>
    <row r="28" s="188" customFormat="1" ht="19.95" customHeight="1" spans="1:4">
      <c r="A28" s="182">
        <v>11011</v>
      </c>
      <c r="B28" s="185" t="s">
        <v>702</v>
      </c>
      <c r="C28" s="175">
        <f>XFD29</f>
        <v>0</v>
      </c>
      <c r="D28" s="191"/>
    </row>
    <row r="29" s="188" customFormat="1" ht="19.95" customHeight="1" spans="1:4">
      <c r="A29" s="182">
        <v>1101102</v>
      </c>
      <c r="B29" s="185" t="s">
        <v>703</v>
      </c>
      <c r="C29" s="175">
        <v>26632</v>
      </c>
      <c r="D29" s="191"/>
    </row>
    <row r="30" s="188" customFormat="1" ht="19.95" customHeight="1" spans="1:4">
      <c r="A30" s="182">
        <v>11008</v>
      </c>
      <c r="B30" s="185" t="s">
        <v>704</v>
      </c>
      <c r="C30" s="175">
        <f>XFD31</f>
        <v>0</v>
      </c>
      <c r="D30" s="191"/>
    </row>
    <row r="31" s="188" customFormat="1" ht="19.95" customHeight="1" spans="1:4">
      <c r="A31" s="182">
        <v>1100802</v>
      </c>
      <c r="B31" s="185" t="s">
        <v>705</v>
      </c>
      <c r="C31" s="175">
        <v>21735</v>
      </c>
      <c r="D31" s="191"/>
    </row>
    <row r="32" s="134" customFormat="1" ht="19.95" customHeight="1" spans="1:4">
      <c r="A32" s="182">
        <v>11009</v>
      </c>
      <c r="B32" s="163" t="s">
        <v>706</v>
      </c>
      <c r="C32" s="175">
        <v>3000</v>
      </c>
      <c r="D32" s="163"/>
    </row>
    <row r="33" s="134" customFormat="1" ht="19.95" customHeight="1" spans="1:4">
      <c r="A33" s="182"/>
      <c r="B33" s="163"/>
      <c r="C33" s="163"/>
      <c r="D33" s="163"/>
    </row>
    <row r="34" s="134" customFormat="1" ht="19.95" customHeight="1" spans="1:4">
      <c r="A34" s="194"/>
      <c r="B34" s="170" t="s">
        <v>707</v>
      </c>
      <c r="C34" s="171">
        <f>XFD24+XFD5</f>
        <v>0</v>
      </c>
      <c r="D34" s="163"/>
    </row>
    <row r="35" s="134" customFormat="1" ht="20.1" customHeight="1"/>
    <row r="36" s="134" customFormat="1" ht="20.1" customHeight="1"/>
    <row r="37" s="134" customFormat="1" ht="20.1" customHeight="1"/>
    <row r="38" s="134" customFormat="1" ht="20.1" customHeight="1"/>
    <row r="39" s="134" customFormat="1" ht="20.1" customHeight="1"/>
    <row r="40" s="134" customFormat="1" ht="20.1" customHeight="1"/>
    <row r="41" s="134" customFormat="1" ht="20.1" customHeight="1"/>
    <row r="42" s="134" customFormat="1" ht="20.1" customHeight="1"/>
    <row r="43" s="134" customFormat="1" ht="20.1" customHeight="1"/>
    <row r="44" s="134" customFormat="1" ht="20.1" customHeight="1"/>
    <row r="45" s="134" customFormat="1" ht="20.1" customHeight="1"/>
    <row r="46" s="134" customFormat="1" ht="20.1" customHeight="1"/>
    <row r="47" s="134" customFormat="1" ht="20.1" customHeight="1"/>
    <row r="48" s="134" customFormat="1" ht="20.1" customHeight="1"/>
    <row r="49" s="134" customFormat="1" ht="20.1" customHeight="1"/>
    <row r="50" s="134" customFormat="1" ht="20.1" customHeight="1"/>
    <row r="51" s="134" customFormat="1" ht="20.1" customHeight="1"/>
    <row r="52" s="134" customFormat="1" ht="20.1" customHeight="1"/>
    <row r="53" s="134" customFormat="1" ht="20.1" customHeight="1"/>
    <row r="54" s="134" customFormat="1" ht="20.1" customHeight="1"/>
    <row r="55" s="134" customFormat="1" ht="20.1" customHeight="1"/>
    <row r="56" s="134" customFormat="1" ht="15"/>
    <row r="57" s="134" customFormat="1" ht="15"/>
    <row r="58" s="134" customFormat="1" ht="15"/>
    <row r="59" s="134" customFormat="1" ht="15"/>
    <row r="60" s="134" customFormat="1" ht="15"/>
    <row r="61" s="134" customFormat="1" ht="15"/>
    <row r="62" s="134" customFormat="1" ht="15"/>
    <row r="63" s="134" customFormat="1" ht="15"/>
    <row r="64" s="134" customFormat="1" ht="15"/>
    <row r="65" s="134" customFormat="1" ht="15"/>
    <row r="66" s="134" customFormat="1" ht="15"/>
    <row r="67" s="134" customFormat="1" ht="15"/>
    <row r="68" s="134" customFormat="1" ht="15"/>
    <row r="69" s="134" customFormat="1" ht="15"/>
    <row r="70" s="134" customFormat="1" ht="15"/>
    <row r="71" s="134" customFormat="1" ht="15"/>
    <row r="72" s="134" customFormat="1" ht="15"/>
    <row r="73" s="134" customFormat="1" ht="15"/>
    <row r="74" s="134" customFormat="1" ht="15"/>
    <row r="75" s="134" customFormat="1" ht="15"/>
    <row r="76" s="134" customFormat="1" ht="15"/>
    <row r="77" s="134" customFormat="1" ht="15"/>
    <row r="78" s="134" customFormat="1" ht="15"/>
    <row r="79" s="134" customFormat="1" ht="15"/>
    <row r="80" s="134" customFormat="1" ht="15"/>
    <row r="81" s="134" customFormat="1" ht="15"/>
    <row r="82" s="134" customFormat="1" ht="15"/>
    <row r="83" s="134" customFormat="1" ht="15"/>
    <row r="84" s="134" customFormat="1" ht="15"/>
    <row r="85" s="134" customFormat="1" ht="15"/>
    <row r="86" s="134" customFormat="1" ht="15"/>
    <row r="87" s="134" customFormat="1" ht="15"/>
    <row r="88" s="134" customFormat="1" ht="15"/>
    <row r="89" s="134" customFormat="1" ht="15"/>
    <row r="90" s="134" customFormat="1" ht="15"/>
    <row r="91" s="134" customFormat="1" ht="15"/>
    <row r="92" s="134" customFormat="1" ht="15"/>
    <row r="93" s="134" customFormat="1" ht="15"/>
    <row r="94" s="134" customFormat="1" ht="15"/>
    <row r="95" s="134" customFormat="1" ht="15"/>
    <row r="96" s="134" customFormat="1" ht="15"/>
    <row r="97" s="134" customFormat="1" ht="15"/>
    <row r="98" s="134" customFormat="1" ht="15"/>
    <row r="99" s="134" customFormat="1" ht="15"/>
    <row r="100" s="134" customFormat="1" ht="15"/>
    <row r="101" s="134" customFormat="1" ht="15"/>
    <row r="102" s="134" customFormat="1" ht="15"/>
    <row r="103" s="134" customFormat="1" ht="15"/>
    <row r="104" s="134" customFormat="1" ht="15"/>
    <row r="105" s="134" customFormat="1" ht="15"/>
    <row r="106" s="134" customFormat="1" ht="15"/>
    <row r="107" s="134" customFormat="1" ht="15"/>
    <row r="108" s="134" customFormat="1" ht="15"/>
    <row r="109" s="134" customFormat="1" ht="15"/>
    <row r="110" s="134" customFormat="1" ht="15"/>
    <row r="111" s="134" customFormat="1" ht="15"/>
    <row r="112" s="134" customFormat="1" ht="15"/>
    <row r="113" s="134" customFormat="1" ht="15"/>
    <row r="114" s="134" customFormat="1" ht="15"/>
    <row r="115" s="134" customFormat="1" ht="15"/>
    <row r="116" s="134" customFormat="1" ht="15"/>
    <row r="117" s="134" customFormat="1" ht="15"/>
    <row r="118" s="134" customFormat="1" ht="15"/>
    <row r="119" s="134" customFormat="1" ht="15"/>
    <row r="120" s="134" customFormat="1" ht="15"/>
    <row r="121" s="134" customFormat="1" ht="15"/>
    <row r="122" s="134" customFormat="1" ht="15"/>
    <row r="123" s="134" customFormat="1" ht="15"/>
    <row r="124" s="134" customFormat="1" ht="15"/>
    <row r="125" s="134" customFormat="1" ht="15"/>
    <row r="126" s="134" customFormat="1" ht="15"/>
    <row r="127" s="134" customFormat="1" ht="15"/>
    <row r="128" s="134" customFormat="1" ht="15"/>
    <row r="129" s="134" customFormat="1" ht="15"/>
    <row r="130" s="134" customFormat="1" ht="15"/>
    <row r="131" s="134" customFormat="1" ht="15"/>
    <row r="132" s="134" customFormat="1" ht="15"/>
    <row r="133" s="134" customFormat="1" ht="15"/>
    <row r="134" s="134" customFormat="1" ht="15"/>
    <row r="135" s="134" customFormat="1" ht="15"/>
    <row r="136" s="134" customFormat="1" ht="15"/>
    <row r="137" s="134" customFormat="1" ht="15"/>
  </sheetData>
  <mergeCells count="1">
    <mergeCell ref="A2:D2"/>
  </mergeCells>
  <pageMargins left="0.786806" right="0.786806" top="0.944444" bottom="0.747917" header="0.314583" footer="0.511806"/>
  <pageSetup paperSize="9" scale="90" firstPageNumber="67" orientation="portrait" useFirstPageNumber="1" horizontalDpi="600" verticalDpi="600"/>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0"/>
  <sheetViews>
    <sheetView showZeros="0" workbookViewId="0">
      <selection activeCell="M12" sqref="M12"/>
    </sheetView>
  </sheetViews>
  <sheetFormatPr defaultColWidth="9" defaultRowHeight="15.75" customHeight="1" outlineLevelCol="3"/>
  <cols>
    <col min="1" max="1" width="11" style="135" customWidth="1"/>
    <col min="2" max="2" width="44.8833333333333" style="135" customWidth="1"/>
    <col min="3" max="3" width="16" style="136" customWidth="1"/>
    <col min="4" max="4" width="8.775" style="137" customWidth="1"/>
    <col min="5" max="257" width="9" style="135" customWidth="1"/>
  </cols>
  <sheetData>
    <row r="1" ht="18" customHeight="1" spans="1:1">
      <c r="A1" s="138" t="s">
        <v>1662</v>
      </c>
    </row>
    <row r="2" ht="30.75" customHeight="1" spans="1:4">
      <c r="A2" s="139" t="s">
        <v>1663</v>
      </c>
      <c r="B2" s="140"/>
      <c r="C2" s="140"/>
      <c r="D2" s="140"/>
    </row>
    <row r="3" ht="24" customHeight="1" spans="2:4">
      <c r="B3" s="141"/>
      <c r="C3" s="168" t="s">
        <v>80</v>
      </c>
      <c r="D3" s="142"/>
    </row>
    <row r="4" s="133" customFormat="1" ht="25.05" customHeight="1" spans="1:4">
      <c r="A4" s="143" t="s">
        <v>43</v>
      </c>
      <c r="B4" s="143" t="s">
        <v>44</v>
      </c>
      <c r="C4" s="143" t="s">
        <v>960</v>
      </c>
      <c r="D4" s="144" t="s">
        <v>961</v>
      </c>
    </row>
    <row r="5" s="133" customFormat="1" ht="25.05" customHeight="1" spans="1:4">
      <c r="A5" s="169"/>
      <c r="B5" s="170" t="s">
        <v>711</v>
      </c>
      <c r="C5" s="171">
        <f>SUM(XFD6:XFD16)</f>
        <v>0</v>
      </c>
      <c r="D5" s="172"/>
    </row>
    <row r="6" s="134" customFormat="1" ht="25.05" customHeight="1" spans="1:4">
      <c r="A6" s="173">
        <v>207</v>
      </c>
      <c r="B6" s="174" t="s">
        <v>712</v>
      </c>
      <c r="C6" s="175">
        <v>135</v>
      </c>
      <c r="D6" s="148"/>
    </row>
    <row r="7" s="134" customFormat="1" ht="25.05" customHeight="1" spans="1:4">
      <c r="A7" s="173">
        <v>208</v>
      </c>
      <c r="B7" s="174" t="s">
        <v>713</v>
      </c>
      <c r="C7" s="175">
        <v>6468</v>
      </c>
      <c r="D7" s="148"/>
    </row>
    <row r="8" s="134" customFormat="1" ht="25.05" customHeight="1" spans="1:4">
      <c r="A8" s="173">
        <v>211</v>
      </c>
      <c r="B8" s="176" t="s">
        <v>714</v>
      </c>
      <c r="C8" s="175">
        <v>0</v>
      </c>
      <c r="D8" s="148"/>
    </row>
    <row r="9" s="134" customFormat="1" ht="25.05" customHeight="1" spans="1:4">
      <c r="A9" s="173">
        <v>212</v>
      </c>
      <c r="B9" s="176" t="s">
        <v>715</v>
      </c>
      <c r="C9" s="175">
        <v>310574</v>
      </c>
      <c r="D9" s="148"/>
    </row>
    <row r="10" s="134" customFormat="1" ht="25.05" customHeight="1" spans="1:4">
      <c r="A10" s="173">
        <v>213</v>
      </c>
      <c r="B10" s="176" t="s">
        <v>716</v>
      </c>
      <c r="C10" s="175">
        <v>0</v>
      </c>
      <c r="D10" s="148"/>
    </row>
    <row r="11" s="134" customFormat="1" ht="25.05" customHeight="1" spans="1:4">
      <c r="A11" s="173">
        <v>214</v>
      </c>
      <c r="B11" s="176" t="s">
        <v>717</v>
      </c>
      <c r="C11" s="175">
        <v>0</v>
      </c>
      <c r="D11" s="148"/>
    </row>
    <row r="12" s="134" customFormat="1" ht="25.05" customHeight="1" spans="1:4">
      <c r="A12" s="173">
        <v>215</v>
      </c>
      <c r="B12" s="163" t="s">
        <v>718</v>
      </c>
      <c r="C12" s="175">
        <v>0</v>
      </c>
      <c r="D12" s="148"/>
    </row>
    <row r="13" s="134" customFormat="1" ht="25.05" customHeight="1" spans="1:4">
      <c r="A13" s="173">
        <v>229</v>
      </c>
      <c r="B13" s="177" t="s">
        <v>719</v>
      </c>
      <c r="C13" s="175">
        <v>3253</v>
      </c>
      <c r="D13" s="148"/>
    </row>
    <row r="14" s="134" customFormat="1" ht="25.05" customHeight="1" spans="1:4">
      <c r="A14" s="173">
        <v>232</v>
      </c>
      <c r="B14" s="177" t="s">
        <v>720</v>
      </c>
      <c r="C14" s="175">
        <v>24852.02</v>
      </c>
      <c r="D14" s="148"/>
    </row>
    <row r="15" s="134" customFormat="1" ht="25.05" customHeight="1" spans="1:4">
      <c r="A15" s="173">
        <v>233</v>
      </c>
      <c r="B15" s="177" t="s">
        <v>721</v>
      </c>
      <c r="C15" s="175">
        <v>113</v>
      </c>
      <c r="D15" s="148"/>
    </row>
    <row r="16" s="134" customFormat="1" ht="25.05" customHeight="1" spans="1:4">
      <c r="A16" s="173">
        <v>234</v>
      </c>
      <c r="B16" s="178" t="s">
        <v>722</v>
      </c>
      <c r="C16" s="175">
        <v>0</v>
      </c>
      <c r="D16" s="148"/>
    </row>
    <row r="17" s="134" customFormat="1" ht="25.05" customHeight="1" spans="1:4">
      <c r="A17" s="173"/>
      <c r="B17" s="178"/>
      <c r="C17" s="179"/>
      <c r="D17" s="148"/>
    </row>
    <row r="18" s="134" customFormat="1" ht="25.05" customHeight="1" spans="1:4">
      <c r="A18" s="180"/>
      <c r="B18" s="171" t="s">
        <v>70</v>
      </c>
      <c r="C18" s="171">
        <f>XFD19+XFD24</f>
        <v>0</v>
      </c>
      <c r="D18" s="181"/>
    </row>
    <row r="19" s="167" customFormat="1" ht="25.05" customHeight="1" spans="1:4">
      <c r="A19" s="182">
        <v>230</v>
      </c>
      <c r="B19" s="183" t="s">
        <v>71</v>
      </c>
      <c r="C19" s="171">
        <f>SUM(XFD20:XFD23)</f>
        <v>0</v>
      </c>
      <c r="D19" s="184"/>
    </row>
    <row r="20" s="167" customFormat="1" ht="25.05" customHeight="1" spans="1:4">
      <c r="A20" s="182">
        <v>23004</v>
      </c>
      <c r="B20" s="185" t="s">
        <v>1664</v>
      </c>
      <c r="C20" s="175">
        <v>0</v>
      </c>
      <c r="D20" s="184"/>
    </row>
    <row r="21" s="167" customFormat="1" ht="25.05" customHeight="1" spans="1:4">
      <c r="A21" s="182">
        <v>23008</v>
      </c>
      <c r="B21" s="185" t="s">
        <v>1665</v>
      </c>
      <c r="C21" s="175">
        <v>30003.7</v>
      </c>
      <c r="D21" s="184"/>
    </row>
    <row r="22" s="167" customFormat="1" ht="25.05" customHeight="1" spans="1:4">
      <c r="A22" s="182">
        <v>23009</v>
      </c>
      <c r="B22" s="185" t="s">
        <v>1666</v>
      </c>
      <c r="C22" s="175">
        <v>13133</v>
      </c>
      <c r="D22" s="184"/>
    </row>
    <row r="23" s="167" customFormat="1" ht="25.05" customHeight="1" spans="1:4">
      <c r="A23" s="182">
        <v>23011</v>
      </c>
      <c r="B23" s="185" t="s">
        <v>1667</v>
      </c>
      <c r="C23" s="175">
        <v>0</v>
      </c>
      <c r="D23" s="184"/>
    </row>
    <row r="24" s="167" customFormat="1" ht="25.05" customHeight="1" spans="1:4">
      <c r="A24" s="182">
        <v>231</v>
      </c>
      <c r="B24" s="183" t="s">
        <v>75</v>
      </c>
      <c r="C24" s="171">
        <f>XFD25</f>
        <v>0</v>
      </c>
      <c r="D24" s="184"/>
    </row>
    <row r="25" s="167" customFormat="1" ht="25.05" customHeight="1" spans="1:4">
      <c r="A25" s="182">
        <v>23104</v>
      </c>
      <c r="B25" s="185" t="s">
        <v>1668</v>
      </c>
      <c r="C25" s="175">
        <v>26707</v>
      </c>
      <c r="D25" s="184"/>
    </row>
    <row r="26" s="134" customFormat="1" ht="25.05" customHeight="1" spans="1:4">
      <c r="A26" s="173"/>
      <c r="B26" s="163"/>
      <c r="C26" s="186"/>
      <c r="D26" s="148"/>
    </row>
    <row r="27" s="134" customFormat="1" ht="25.05" customHeight="1" spans="1:4">
      <c r="A27" s="173"/>
      <c r="B27" s="155" t="s">
        <v>77</v>
      </c>
      <c r="C27" s="187">
        <f>XFD18+XFD5</f>
        <v>0</v>
      </c>
      <c r="D27" s="148"/>
    </row>
    <row r="28" s="134" customFormat="1" ht="20.1" customHeight="1" spans="3:4">
      <c r="C28" s="133"/>
      <c r="D28" s="158"/>
    </row>
    <row r="29" s="134" customFormat="1" ht="20.1" customHeight="1" spans="3:4">
      <c r="C29" s="133"/>
      <c r="D29" s="158"/>
    </row>
    <row r="30" s="134" customFormat="1" ht="20.1" customHeight="1" spans="3:4">
      <c r="C30" s="133"/>
      <c r="D30" s="158"/>
    </row>
    <row r="31" s="134" customFormat="1" ht="20.1" customHeight="1" spans="3:4">
      <c r="C31" s="133"/>
      <c r="D31" s="158"/>
    </row>
    <row r="32" s="134" customFormat="1" ht="20.1" customHeight="1" spans="3:4">
      <c r="C32" s="133"/>
      <c r="D32" s="158"/>
    </row>
    <row r="33" s="134" customFormat="1" ht="20.1" customHeight="1" spans="3:4">
      <c r="C33" s="133"/>
      <c r="D33" s="158"/>
    </row>
    <row r="34" s="134" customFormat="1" ht="20.1" customHeight="1" spans="3:4">
      <c r="C34" s="133"/>
      <c r="D34" s="158"/>
    </row>
    <row r="35" s="134" customFormat="1" ht="20.1" customHeight="1" spans="3:4">
      <c r="C35" s="133"/>
      <c r="D35" s="158"/>
    </row>
    <row r="36" s="134" customFormat="1" ht="20.1" customHeight="1" spans="3:4">
      <c r="C36" s="133"/>
      <c r="D36" s="158"/>
    </row>
    <row r="37" s="134" customFormat="1" ht="20.1" customHeight="1" spans="3:4">
      <c r="C37" s="133"/>
      <c r="D37" s="158"/>
    </row>
    <row r="38" s="134" customFormat="1" ht="20.1" customHeight="1" spans="3:4">
      <c r="C38" s="133"/>
      <c r="D38" s="158"/>
    </row>
    <row r="39" s="134" customFormat="1" ht="20.1" customHeight="1" spans="3:4">
      <c r="C39" s="133"/>
      <c r="D39" s="158"/>
    </row>
    <row r="40" s="134" customFormat="1" ht="20.1" customHeight="1" spans="3:4">
      <c r="C40" s="133"/>
      <c r="D40" s="158"/>
    </row>
    <row r="41" s="134" customFormat="1" ht="20.1" customHeight="1" spans="3:4">
      <c r="C41" s="133"/>
      <c r="D41" s="158"/>
    </row>
    <row r="42" s="134" customFormat="1" ht="20.1" customHeight="1" spans="3:4">
      <c r="C42" s="133"/>
      <c r="D42" s="158"/>
    </row>
    <row r="43" s="134" customFormat="1" ht="20.1" customHeight="1" spans="3:4">
      <c r="C43" s="133"/>
      <c r="D43" s="158"/>
    </row>
    <row r="44" s="134" customFormat="1" ht="20.1" customHeight="1" spans="3:4">
      <c r="C44" s="133"/>
      <c r="D44" s="158"/>
    </row>
    <row r="45" s="134" customFormat="1" ht="20.1" customHeight="1" spans="3:4">
      <c r="C45" s="133"/>
      <c r="D45" s="158"/>
    </row>
    <row r="46" s="134" customFormat="1" ht="20.1" customHeight="1" spans="3:4">
      <c r="C46" s="133"/>
      <c r="D46" s="158"/>
    </row>
    <row r="47" s="134" customFormat="1" ht="20.1" customHeight="1" spans="3:4">
      <c r="C47" s="133"/>
      <c r="D47" s="158"/>
    </row>
    <row r="48" s="134" customFormat="1" ht="20.1" customHeight="1" spans="3:4">
      <c r="C48" s="133"/>
      <c r="D48" s="158"/>
    </row>
    <row r="49" s="134" customFormat="1" ht="20.1" customHeight="1" spans="3:4">
      <c r="C49" s="133"/>
      <c r="D49" s="158"/>
    </row>
    <row r="50" s="134" customFormat="1" ht="20.1" customHeight="1" spans="3:4">
      <c r="C50" s="133"/>
      <c r="D50" s="158"/>
    </row>
    <row r="51" s="134" customFormat="1" ht="20.1" customHeight="1" spans="3:4">
      <c r="C51" s="133"/>
      <c r="D51" s="158"/>
    </row>
    <row r="52" s="134" customFormat="1" ht="20.1" customHeight="1" spans="3:4">
      <c r="C52" s="133"/>
      <c r="D52" s="158"/>
    </row>
    <row r="53" s="134" customFormat="1" ht="20.1" customHeight="1" spans="3:4">
      <c r="C53" s="133"/>
      <c r="D53" s="158"/>
    </row>
    <row r="54" s="134" customFormat="1" ht="20.1" customHeight="1" spans="3:4">
      <c r="C54" s="133"/>
      <c r="D54" s="158"/>
    </row>
    <row r="55" s="134" customFormat="1" ht="20.1" customHeight="1" spans="3:4">
      <c r="C55" s="133"/>
      <c r="D55" s="158"/>
    </row>
    <row r="56" s="134" customFormat="1" ht="20.1" customHeight="1" spans="3:4">
      <c r="C56" s="133"/>
      <c r="D56" s="158"/>
    </row>
    <row r="57" s="134" customFormat="1" ht="20.1" customHeight="1" spans="3:4">
      <c r="C57" s="133"/>
      <c r="D57" s="158"/>
    </row>
    <row r="58" s="134" customFormat="1" ht="20.1" customHeight="1" spans="3:4">
      <c r="C58" s="133"/>
      <c r="D58" s="158"/>
    </row>
    <row r="59" s="134" customFormat="1" ht="20.1" customHeight="1" spans="3:4">
      <c r="C59" s="133"/>
      <c r="D59" s="158"/>
    </row>
    <row r="60" s="134" customFormat="1" ht="20.1" customHeight="1" spans="3:4">
      <c r="C60" s="133"/>
      <c r="D60" s="158"/>
    </row>
    <row r="61" s="134" customFormat="1" ht="20.1" customHeight="1" spans="3:4">
      <c r="C61" s="133"/>
      <c r="D61" s="158"/>
    </row>
    <row r="62" s="134" customFormat="1" ht="20.1" customHeight="1" spans="3:4">
      <c r="C62" s="133"/>
      <c r="D62" s="158"/>
    </row>
    <row r="63" s="134" customFormat="1" ht="20.1" customHeight="1" spans="3:4">
      <c r="C63" s="133"/>
      <c r="D63" s="158"/>
    </row>
    <row r="64" s="134" customFormat="1" ht="20.1" customHeight="1" spans="3:4">
      <c r="C64" s="133"/>
      <c r="D64" s="158"/>
    </row>
    <row r="65" s="134" customFormat="1" ht="20.1" customHeight="1" spans="3:4">
      <c r="C65" s="133"/>
      <c r="D65" s="158"/>
    </row>
    <row r="66" s="134" customFormat="1" ht="20.1" customHeight="1" spans="3:4">
      <c r="C66" s="133"/>
      <c r="D66" s="158"/>
    </row>
    <row r="67" s="134" customFormat="1" ht="20.1" customHeight="1" spans="3:4">
      <c r="C67" s="133"/>
      <c r="D67" s="158"/>
    </row>
    <row r="68" s="134" customFormat="1" ht="20.1" customHeight="1" spans="3:4">
      <c r="C68" s="133"/>
      <c r="D68" s="158"/>
    </row>
    <row r="69" s="134" customFormat="1" ht="20.1" customHeight="1" spans="3:4">
      <c r="C69" s="133"/>
      <c r="D69" s="158"/>
    </row>
    <row r="70" s="134" customFormat="1" ht="20.1" customHeight="1" spans="3:4">
      <c r="C70" s="133"/>
      <c r="D70" s="158"/>
    </row>
    <row r="71" s="134" customFormat="1" ht="20.1" customHeight="1" spans="3:4">
      <c r="C71" s="133"/>
      <c r="D71" s="158"/>
    </row>
    <row r="72" s="134" customFormat="1" ht="20.1" customHeight="1" spans="3:4">
      <c r="C72" s="133"/>
      <c r="D72" s="158"/>
    </row>
    <row r="73" s="134" customFormat="1" ht="20.1" customHeight="1" spans="3:4">
      <c r="C73" s="133"/>
      <c r="D73" s="158"/>
    </row>
    <row r="74" s="134" customFormat="1" ht="20.1" customHeight="1" spans="3:4">
      <c r="C74" s="133"/>
      <c r="D74" s="158"/>
    </row>
    <row r="75" s="134" customFormat="1" ht="20.1" customHeight="1" spans="3:4">
      <c r="C75" s="133"/>
      <c r="D75" s="158"/>
    </row>
    <row r="76" s="134" customFormat="1" ht="20.1" customHeight="1" spans="3:4">
      <c r="C76" s="133"/>
      <c r="D76" s="158"/>
    </row>
    <row r="77" s="134" customFormat="1" ht="20.1" customHeight="1" spans="3:4">
      <c r="C77" s="133"/>
      <c r="D77" s="158"/>
    </row>
    <row r="78" s="134" customFormat="1" ht="20.1" customHeight="1" spans="3:4">
      <c r="C78" s="133"/>
      <c r="D78" s="158"/>
    </row>
    <row r="79" s="134" customFormat="1" ht="20.1" customHeight="1" spans="3:4">
      <c r="C79" s="133"/>
      <c r="D79" s="158"/>
    </row>
    <row r="80" s="134" customFormat="1" ht="20.1" customHeight="1" spans="3:4">
      <c r="C80" s="133"/>
      <c r="D80" s="158"/>
    </row>
    <row r="81" s="134" customFormat="1" ht="20.1" customHeight="1" spans="3:4">
      <c r="C81" s="133"/>
      <c r="D81" s="158"/>
    </row>
    <row r="82" s="134" customFormat="1" ht="20.1" customHeight="1" spans="3:4">
      <c r="C82" s="133"/>
      <c r="D82" s="158"/>
    </row>
    <row r="83" s="134" customFormat="1" ht="20.1" customHeight="1" spans="3:4">
      <c r="C83" s="133"/>
      <c r="D83" s="158"/>
    </row>
    <row r="84" s="134" customFormat="1" ht="20.1" customHeight="1" spans="3:4">
      <c r="C84" s="133"/>
      <c r="D84" s="158"/>
    </row>
    <row r="85" s="134" customFormat="1" ht="20.1" customHeight="1" spans="3:4">
      <c r="C85" s="133"/>
      <c r="D85" s="158"/>
    </row>
    <row r="86" s="134" customFormat="1" ht="15" spans="3:4">
      <c r="C86" s="133"/>
      <c r="D86" s="158"/>
    </row>
    <row r="87" s="134" customFormat="1" ht="15" spans="3:4">
      <c r="C87" s="133"/>
      <c r="D87" s="158"/>
    </row>
    <row r="88" s="134" customFormat="1" ht="15" spans="3:4">
      <c r="C88" s="133"/>
      <c r="D88" s="158"/>
    </row>
    <row r="89" s="134" customFormat="1" ht="15" spans="3:4">
      <c r="C89" s="133"/>
      <c r="D89" s="158"/>
    </row>
    <row r="90" s="134" customFormat="1" ht="15" spans="3:4">
      <c r="C90" s="133"/>
      <c r="D90" s="158"/>
    </row>
    <row r="91" s="134" customFormat="1" ht="15" spans="3:4">
      <c r="C91" s="133"/>
      <c r="D91" s="158"/>
    </row>
    <row r="92" s="134" customFormat="1" ht="15" spans="3:4">
      <c r="C92" s="133"/>
      <c r="D92" s="158"/>
    </row>
    <row r="93" s="134" customFormat="1" ht="15" spans="3:4">
      <c r="C93" s="133"/>
      <c r="D93" s="158"/>
    </row>
    <row r="94" s="134" customFormat="1" ht="15" spans="3:4">
      <c r="C94" s="133"/>
      <c r="D94" s="158"/>
    </row>
    <row r="95" s="134" customFormat="1" ht="15" spans="3:4">
      <c r="C95" s="133"/>
      <c r="D95" s="158"/>
    </row>
    <row r="96" s="134" customFormat="1" ht="15" spans="3:4">
      <c r="C96" s="133"/>
      <c r="D96" s="158"/>
    </row>
    <row r="97" s="134" customFormat="1" ht="15" spans="3:4">
      <c r="C97" s="133"/>
      <c r="D97" s="158"/>
    </row>
    <row r="98" s="134" customFormat="1" ht="15" spans="3:4">
      <c r="C98" s="133"/>
      <c r="D98" s="158"/>
    </row>
    <row r="99" s="134" customFormat="1" ht="15" spans="3:4">
      <c r="C99" s="133"/>
      <c r="D99" s="158"/>
    </row>
    <row r="100" s="134" customFormat="1" ht="15" spans="3:4">
      <c r="C100" s="133"/>
      <c r="D100" s="158"/>
    </row>
    <row r="101" s="134" customFormat="1" ht="15" spans="3:4">
      <c r="C101" s="133"/>
      <c r="D101" s="158"/>
    </row>
    <row r="102" s="134" customFormat="1" ht="15" spans="3:4">
      <c r="C102" s="133"/>
      <c r="D102" s="158"/>
    </row>
    <row r="103" s="134" customFormat="1" ht="15" spans="3:4">
      <c r="C103" s="133"/>
      <c r="D103" s="158"/>
    </row>
    <row r="104" s="134" customFormat="1" ht="15" spans="3:4">
      <c r="C104" s="133"/>
      <c r="D104" s="158"/>
    </row>
    <row r="105" s="134" customFormat="1" ht="15" spans="3:4">
      <c r="C105" s="133"/>
      <c r="D105" s="158"/>
    </row>
    <row r="106" s="134" customFormat="1" ht="15" spans="3:4">
      <c r="C106" s="133"/>
      <c r="D106" s="158"/>
    </row>
    <row r="107" s="134" customFormat="1" ht="15" spans="3:4">
      <c r="C107" s="133"/>
      <c r="D107" s="158"/>
    </row>
    <row r="108" s="134" customFormat="1" ht="15" spans="3:4">
      <c r="C108" s="133"/>
      <c r="D108" s="158"/>
    </row>
    <row r="109" s="134" customFormat="1" ht="15" spans="3:4">
      <c r="C109" s="133"/>
      <c r="D109" s="158"/>
    </row>
    <row r="110" s="134" customFormat="1" ht="15" spans="3:4">
      <c r="C110" s="133"/>
      <c r="D110" s="158"/>
    </row>
  </sheetData>
  <mergeCells count="2">
    <mergeCell ref="A2:D2"/>
    <mergeCell ref="C3:D3"/>
  </mergeCells>
  <pageMargins left="0.865972" right="0.865972" top="1" bottom="1" header="0.5" footer="0.5"/>
  <pageSetup paperSize="9" scale="90" firstPageNumber="68" orientation="portrait" useFirstPageNumber="1" horizontalDpi="600" verticalDpi="600"/>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8"/>
  <sheetViews>
    <sheetView workbookViewId="0">
      <selection activeCell="K13" sqref="K13"/>
    </sheetView>
  </sheetViews>
  <sheetFormatPr defaultColWidth="9" defaultRowHeight="15.75" customHeight="1" outlineLevelCol="3"/>
  <cols>
    <col min="1" max="1" width="16.1083333333333" style="135" customWidth="1"/>
    <col min="2" max="2" width="49" style="135" customWidth="1"/>
    <col min="3" max="3" width="10.3333333333333" style="135" customWidth="1"/>
    <col min="4" max="4" width="8.33333333333333" style="135" customWidth="1"/>
    <col min="5" max="257" width="9" style="135" customWidth="1"/>
  </cols>
  <sheetData>
    <row r="1" ht="18.75" spans="1:2">
      <c r="A1" s="138" t="s">
        <v>1669</v>
      </c>
      <c r="B1" s="159"/>
    </row>
    <row r="2" ht="30" customHeight="1" spans="1:4">
      <c r="A2" s="139" t="s">
        <v>1670</v>
      </c>
      <c r="B2" s="140"/>
      <c r="C2" s="140"/>
      <c r="D2" s="140"/>
    </row>
    <row r="3" s="141" customFormat="1" ht="18" customHeight="1" spans="2:4">
      <c r="B3" s="160"/>
      <c r="C3" s="161" t="s">
        <v>1661</v>
      </c>
      <c r="D3" s="161"/>
    </row>
    <row r="4" s="133" customFormat="1" ht="24" customHeight="1" spans="1:4">
      <c r="A4" s="143" t="s">
        <v>973</v>
      </c>
      <c r="B4" s="143" t="s">
        <v>1671</v>
      </c>
      <c r="C4" s="144" t="s">
        <v>960</v>
      </c>
      <c r="D4" s="144" t="s">
        <v>961</v>
      </c>
    </row>
    <row r="5" s="134" customFormat="1" ht="24" customHeight="1" spans="1:4">
      <c r="A5" s="145"/>
      <c r="B5" s="146" t="s">
        <v>1672</v>
      </c>
      <c r="C5" s="162"/>
      <c r="D5" s="163"/>
    </row>
    <row r="6" s="134" customFormat="1" ht="24" customHeight="1" spans="1:4">
      <c r="A6" s="145">
        <v>1030148</v>
      </c>
      <c r="B6" s="146" t="s">
        <v>1673</v>
      </c>
      <c r="C6" s="162">
        <f>SUM(XFD7:XFD10)</f>
        <v>0</v>
      </c>
      <c r="D6" s="163"/>
    </row>
    <row r="7" s="134" customFormat="1" ht="24" customHeight="1" spans="1:4">
      <c r="A7" s="145">
        <v>103014801</v>
      </c>
      <c r="B7" s="148" t="s">
        <v>1674</v>
      </c>
      <c r="C7" s="162">
        <v>164400</v>
      </c>
      <c r="D7" s="163"/>
    </row>
    <row r="8" s="134" customFormat="1" ht="24" customHeight="1" spans="1:4">
      <c r="A8" s="145">
        <v>103014802</v>
      </c>
      <c r="B8" s="148" t="s">
        <v>1675</v>
      </c>
      <c r="C8" s="162"/>
      <c r="D8" s="163"/>
    </row>
    <row r="9" s="134" customFormat="1" ht="24" customHeight="1" spans="1:4">
      <c r="A9" s="145">
        <v>103014898</v>
      </c>
      <c r="B9" s="148" t="s">
        <v>1676</v>
      </c>
      <c r="C9" s="162"/>
      <c r="D9" s="163"/>
    </row>
    <row r="10" s="134" customFormat="1" ht="24" customHeight="1" spans="1:4">
      <c r="A10" s="145">
        <v>103014899</v>
      </c>
      <c r="B10" s="148" t="s">
        <v>1677</v>
      </c>
      <c r="C10" s="162"/>
      <c r="D10" s="163"/>
    </row>
    <row r="11" s="134" customFormat="1" ht="24" customHeight="1" spans="1:4">
      <c r="A11" s="145">
        <v>1030180</v>
      </c>
      <c r="B11" s="146" t="s">
        <v>1678</v>
      </c>
      <c r="C11" s="162"/>
      <c r="D11" s="163"/>
    </row>
    <row r="12" s="134" customFormat="1" ht="24" customHeight="1" spans="1:4">
      <c r="A12" s="145">
        <v>103018003</v>
      </c>
      <c r="B12" s="148" t="s">
        <v>1679</v>
      </c>
      <c r="C12" s="162"/>
      <c r="D12" s="163"/>
    </row>
    <row r="13" s="134" customFormat="1" ht="24" customHeight="1" spans="1:4">
      <c r="A13" s="145">
        <v>103018004</v>
      </c>
      <c r="B13" s="154" t="s">
        <v>1680</v>
      </c>
      <c r="C13" s="162"/>
      <c r="D13" s="163"/>
    </row>
    <row r="14" s="134" customFormat="1" ht="24" customHeight="1" spans="1:4">
      <c r="A14" s="145">
        <v>1030156</v>
      </c>
      <c r="B14" s="146" t="s">
        <v>1681</v>
      </c>
      <c r="C14" s="162">
        <v>4000</v>
      </c>
      <c r="D14" s="163"/>
    </row>
    <row r="15" s="134" customFormat="1" ht="24" customHeight="1" spans="1:4">
      <c r="A15" s="145">
        <v>1300178</v>
      </c>
      <c r="B15" s="146" t="s">
        <v>1682</v>
      </c>
      <c r="C15" s="162">
        <v>3200</v>
      </c>
      <c r="D15" s="163"/>
    </row>
    <row r="16" s="134" customFormat="1" ht="24" customHeight="1" spans="1:4">
      <c r="A16" s="145">
        <v>1030199</v>
      </c>
      <c r="B16" s="146" t="s">
        <v>1683</v>
      </c>
      <c r="C16" s="162"/>
      <c r="D16" s="163"/>
    </row>
    <row r="17" s="134" customFormat="1" ht="24" customHeight="1" spans="1:4">
      <c r="A17" s="145">
        <v>1031099</v>
      </c>
      <c r="B17" s="146" t="s">
        <v>1684</v>
      </c>
      <c r="C17" s="162">
        <f>XFD18</f>
        <v>0</v>
      </c>
      <c r="D17" s="163"/>
    </row>
    <row r="18" s="134" customFormat="1" ht="34.05" customHeight="1" spans="1:4">
      <c r="A18" s="145">
        <v>103109998</v>
      </c>
      <c r="B18" s="146" t="s">
        <v>1685</v>
      </c>
      <c r="C18" s="162">
        <v>3992</v>
      </c>
      <c r="D18" s="163"/>
    </row>
    <row r="19" s="134" customFormat="1" ht="24" customHeight="1" spans="1:4">
      <c r="A19" s="145"/>
      <c r="B19" s="155" t="s">
        <v>1686</v>
      </c>
      <c r="C19" s="164">
        <f>XFD5+XFD6+XFD11+XFD14+XFD15+XFD16+XFD17</f>
        <v>0</v>
      </c>
      <c r="D19" s="163"/>
    </row>
    <row r="20" s="134" customFormat="1" ht="24" customHeight="1" spans="1:4">
      <c r="A20" s="145"/>
      <c r="B20" s="155" t="s">
        <v>698</v>
      </c>
      <c r="C20" s="164">
        <f>XFD21+XFD31+XFD32+XFD34+XFD35</f>
        <v>0</v>
      </c>
      <c r="D20" s="163"/>
    </row>
    <row r="21" s="134" customFormat="1" ht="24" customHeight="1" spans="1:4">
      <c r="A21" s="145">
        <v>11004</v>
      </c>
      <c r="B21" s="148" t="s">
        <v>1687</v>
      </c>
      <c r="C21" s="162">
        <f>SUM(XFD22:XFD30)</f>
        <v>0</v>
      </c>
      <c r="D21" s="163"/>
    </row>
    <row r="22" s="134" customFormat="1" ht="24" customHeight="1" spans="1:4">
      <c r="A22" s="145">
        <v>1100404</v>
      </c>
      <c r="B22" s="148" t="s">
        <v>1688</v>
      </c>
      <c r="C22" s="162"/>
      <c r="D22" s="163"/>
    </row>
    <row r="23" s="134" customFormat="1" ht="24" customHeight="1" spans="1:4">
      <c r="A23" s="145">
        <v>1100405</v>
      </c>
      <c r="B23" s="165" t="s">
        <v>1689</v>
      </c>
      <c r="C23" s="166"/>
      <c r="D23" s="163"/>
    </row>
    <row r="24" s="134" customFormat="1" ht="24" customHeight="1" spans="1:4">
      <c r="A24" s="145">
        <v>1100406</v>
      </c>
      <c r="B24" s="165" t="s">
        <v>1690</v>
      </c>
      <c r="C24" s="166">
        <v>156</v>
      </c>
      <c r="D24" s="163"/>
    </row>
    <row r="25" s="134" customFormat="1" ht="24" customHeight="1" spans="1:4">
      <c r="A25" s="145">
        <v>1100407</v>
      </c>
      <c r="B25" s="165" t="s">
        <v>1691</v>
      </c>
      <c r="C25" s="166"/>
      <c r="D25" s="163"/>
    </row>
    <row r="26" s="134" customFormat="1" ht="24" customHeight="1" spans="1:4">
      <c r="A26" s="145">
        <v>1100408</v>
      </c>
      <c r="B26" s="165" t="s">
        <v>1692</v>
      </c>
      <c r="C26" s="166"/>
      <c r="D26" s="163"/>
    </row>
    <row r="27" s="134" customFormat="1" ht="24" customHeight="1" spans="1:4">
      <c r="A27" s="145">
        <v>1100409</v>
      </c>
      <c r="B27" s="165" t="s">
        <v>1693</v>
      </c>
      <c r="C27" s="166"/>
      <c r="D27" s="163"/>
    </row>
    <row r="28" s="134" customFormat="1" ht="24" customHeight="1" spans="1:4">
      <c r="A28" s="145">
        <v>1100410</v>
      </c>
      <c r="B28" s="165" t="s">
        <v>1694</v>
      </c>
      <c r="C28" s="166"/>
      <c r="D28" s="163"/>
    </row>
    <row r="29" s="134" customFormat="1" ht="24" customHeight="1" spans="1:4">
      <c r="A29" s="145">
        <v>1100411</v>
      </c>
      <c r="B29" s="165" t="s">
        <v>1695</v>
      </c>
      <c r="C29" s="166"/>
      <c r="D29" s="163"/>
    </row>
    <row r="30" s="134" customFormat="1" ht="24" customHeight="1" spans="1:4">
      <c r="A30" s="145">
        <v>1100499</v>
      </c>
      <c r="B30" s="165" t="s">
        <v>1696</v>
      </c>
      <c r="C30" s="166">
        <v>1668</v>
      </c>
      <c r="D30" s="163"/>
    </row>
    <row r="31" s="134" customFormat="1" ht="24" customHeight="1" spans="1:4">
      <c r="A31" s="145">
        <v>11006</v>
      </c>
      <c r="B31" s="154" t="s">
        <v>1697</v>
      </c>
      <c r="C31" s="162"/>
      <c r="D31" s="163"/>
    </row>
    <row r="32" s="134" customFormat="1" ht="24" customHeight="1" spans="1:4">
      <c r="A32" s="145">
        <v>11008</v>
      </c>
      <c r="B32" s="154" t="s">
        <v>1698</v>
      </c>
      <c r="C32" s="162">
        <f>XFD33</f>
        <v>0</v>
      </c>
      <c r="D32" s="163"/>
    </row>
    <row r="33" s="134" customFormat="1" ht="24" customHeight="1" spans="1:4">
      <c r="A33" s="145">
        <v>1100802</v>
      </c>
      <c r="B33" s="148" t="s">
        <v>1699</v>
      </c>
      <c r="C33" s="162">
        <v>15194</v>
      </c>
      <c r="D33" s="163"/>
    </row>
    <row r="34" s="134" customFormat="1" ht="24" customHeight="1" spans="1:4">
      <c r="A34" s="145">
        <v>11009</v>
      </c>
      <c r="B34" s="154" t="s">
        <v>1700</v>
      </c>
      <c r="C34" s="162"/>
      <c r="D34" s="163"/>
    </row>
    <row r="35" s="134" customFormat="1" ht="24" customHeight="1" spans="1:4">
      <c r="A35" s="145">
        <v>11011</v>
      </c>
      <c r="B35" s="154" t="s">
        <v>1701</v>
      </c>
      <c r="C35" s="162">
        <f>XFD36</f>
        <v>0</v>
      </c>
      <c r="D35" s="163"/>
    </row>
    <row r="36" s="134" customFormat="1" ht="24" customHeight="1" spans="1:4">
      <c r="A36" s="145">
        <v>1101102</v>
      </c>
      <c r="B36" s="154" t="s">
        <v>1702</v>
      </c>
      <c r="C36" s="162">
        <f>SUM(XFD37:XFD41)</f>
        <v>0</v>
      </c>
      <c r="D36" s="163"/>
    </row>
    <row r="37" s="134" customFormat="1" ht="24" customHeight="1" spans="1:4">
      <c r="A37" s="145">
        <v>110110211</v>
      </c>
      <c r="B37" s="152" t="s">
        <v>755</v>
      </c>
      <c r="C37" s="162"/>
      <c r="D37" s="163"/>
    </row>
    <row r="38" s="134" customFormat="1" ht="24" customHeight="1" spans="1:4">
      <c r="A38" s="145">
        <v>110110231</v>
      </c>
      <c r="B38" s="152" t="s">
        <v>1703</v>
      </c>
      <c r="C38" s="162"/>
      <c r="D38" s="163"/>
    </row>
    <row r="39" s="134" customFormat="1" ht="24" customHeight="1" spans="1:4">
      <c r="A39" s="145">
        <v>110110233</v>
      </c>
      <c r="B39" s="152" t="s">
        <v>756</v>
      </c>
      <c r="C39" s="162"/>
      <c r="D39" s="163"/>
    </row>
    <row r="40" s="134" customFormat="1" ht="24" customHeight="1" spans="1:4">
      <c r="A40" s="145">
        <v>110110298</v>
      </c>
      <c r="B40" s="152" t="s">
        <v>757</v>
      </c>
      <c r="C40" s="162"/>
      <c r="D40" s="163"/>
    </row>
    <row r="41" s="134" customFormat="1" ht="24" customHeight="1" spans="1:4">
      <c r="A41" s="145">
        <v>110110299</v>
      </c>
      <c r="B41" s="152" t="s">
        <v>1704</v>
      </c>
      <c r="C41" s="162">
        <v>26632</v>
      </c>
      <c r="D41" s="163"/>
    </row>
    <row r="42" s="134" customFormat="1" ht="24" customHeight="1" spans="1:4">
      <c r="A42" s="145"/>
      <c r="B42" s="155" t="s">
        <v>707</v>
      </c>
      <c r="C42" s="164">
        <f>XFD19+XFD20</f>
        <v>0</v>
      </c>
      <c r="D42" s="163"/>
    </row>
    <row r="43" s="134" customFormat="1" ht="15"/>
    <row r="44" s="134" customFormat="1" ht="15"/>
    <row r="45" s="134" customFormat="1" ht="15"/>
    <row r="46" s="134" customFormat="1" ht="15"/>
    <row r="47" s="134" customFormat="1" ht="15"/>
    <row r="48" s="134" customFormat="1" ht="15"/>
    <row r="49" s="134" customFormat="1" ht="15"/>
    <row r="50" s="134" customFormat="1" ht="15"/>
    <row r="51" s="134" customFormat="1" ht="15"/>
    <row r="52" s="134" customFormat="1" ht="15"/>
    <row r="53" s="134" customFormat="1" ht="15"/>
    <row r="54" s="134" customFormat="1" ht="15"/>
    <row r="55" s="134" customFormat="1" ht="15"/>
    <row r="56" s="134" customFormat="1" ht="15"/>
    <row r="57" s="134" customFormat="1" ht="15"/>
    <row r="58" s="134" customFormat="1" ht="15"/>
    <row r="59" s="134" customFormat="1" ht="15"/>
    <row r="60" s="134" customFormat="1" ht="15"/>
    <row r="61" s="134" customFormat="1" ht="15"/>
    <row r="62" s="134" customFormat="1" ht="15"/>
    <row r="63" s="134" customFormat="1" ht="15"/>
    <row r="64" s="134" customFormat="1" ht="15"/>
    <row r="65" s="134" customFormat="1" ht="15"/>
    <row r="66" s="134" customFormat="1" ht="15"/>
    <row r="67" s="134" customFormat="1" ht="15"/>
    <row r="68" s="134" customFormat="1" ht="15"/>
    <row r="69" s="134" customFormat="1" ht="15"/>
    <row r="70" s="134" customFormat="1" ht="15"/>
    <row r="71" s="134" customFormat="1" ht="15"/>
    <row r="72" s="134" customFormat="1" ht="15"/>
    <row r="73" s="134" customFormat="1" ht="15"/>
    <row r="74" s="134" customFormat="1" ht="15"/>
    <row r="75" s="134" customFormat="1" ht="15"/>
    <row r="76" s="134" customFormat="1" ht="15"/>
    <row r="77" s="134" customFormat="1" ht="15"/>
    <row r="78" s="134" customFormat="1" ht="15"/>
    <row r="79" s="134" customFormat="1" ht="15"/>
    <row r="80" s="134" customFormat="1" ht="15"/>
    <row r="81" s="134" customFormat="1" ht="15"/>
    <row r="82" s="134" customFormat="1" ht="15"/>
    <row r="83" s="134" customFormat="1" ht="15"/>
    <row r="84" s="134" customFormat="1" ht="15"/>
    <row r="85" s="134" customFormat="1" ht="15"/>
    <row r="86" s="134" customFormat="1" ht="15"/>
    <row r="87" s="134" customFormat="1" ht="15"/>
    <row r="88" s="134" customFormat="1" ht="15"/>
    <row r="89" s="134" customFormat="1" ht="15"/>
    <row r="90" s="134" customFormat="1" ht="15"/>
    <row r="91" s="134" customFormat="1" ht="15"/>
    <row r="92" s="134" customFormat="1" ht="15"/>
    <row r="93" s="134" customFormat="1" ht="15"/>
    <row r="94" s="134" customFormat="1" ht="15"/>
    <row r="95" s="134" customFormat="1" ht="15"/>
    <row r="96" s="134" customFormat="1" ht="15"/>
    <row r="97" s="134" customFormat="1" ht="15"/>
    <row r="98" s="134" customFormat="1" ht="15"/>
    <row r="99" s="134" customFormat="1" ht="15"/>
    <row r="100" s="134" customFormat="1" ht="15"/>
    <row r="101" s="134" customFormat="1" ht="15"/>
    <row r="102" s="134" customFormat="1" ht="15"/>
    <row r="103" s="134" customFormat="1" ht="15"/>
    <row r="104" s="134" customFormat="1" ht="15"/>
    <row r="105" s="134" customFormat="1" ht="15"/>
    <row r="106" s="134" customFormat="1" ht="15"/>
    <row r="107" s="134" customFormat="1" ht="15"/>
    <row r="108" s="134" customFormat="1" ht="15"/>
    <row r="109" s="134" customFormat="1" ht="15"/>
    <row r="110" s="134" customFormat="1" ht="15"/>
    <row r="111" s="134" customFormat="1" ht="15"/>
    <row r="112" s="134" customFormat="1" ht="15"/>
    <row r="113" s="134" customFormat="1" ht="15"/>
    <row r="114" s="134" customFormat="1" ht="15"/>
    <row r="115" s="134" customFormat="1" ht="15"/>
    <row r="116" s="134" customFormat="1" ht="15"/>
    <row r="117" s="134" customFormat="1" ht="15"/>
    <row r="118" s="134" customFormat="1" ht="15"/>
  </sheetData>
  <mergeCells count="1">
    <mergeCell ref="A2:D2"/>
  </mergeCells>
  <pageMargins left="0.786806" right="0.786806" top="0.944444" bottom="0.747917" header="0.314583" footer="0.511806"/>
  <pageSetup paperSize="9" scale="90" firstPageNumber="69" orientation="portrait" useFirstPageNumber="1" horizontalDpi="600" verticalDpi="600"/>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showZeros="0" topLeftCell="A32" workbookViewId="0">
      <selection activeCell="E54" sqref="E54"/>
    </sheetView>
  </sheetViews>
  <sheetFormatPr defaultColWidth="9" defaultRowHeight="15.75" customHeight="1" outlineLevelCol="3"/>
  <cols>
    <col min="1" max="1" width="11" style="135" customWidth="1"/>
    <col min="2" max="2" width="56.2166666666667" style="135" customWidth="1"/>
    <col min="3" max="3" width="10.775" style="136" customWidth="1"/>
    <col min="4" max="4" width="8.775" style="137" customWidth="1"/>
    <col min="5" max="257" width="9" style="135" customWidth="1"/>
  </cols>
  <sheetData>
    <row r="1" ht="18" customHeight="1" spans="1:1">
      <c r="A1" s="138" t="s">
        <v>1705</v>
      </c>
    </row>
    <row r="2" ht="30.75" customHeight="1" spans="1:4">
      <c r="A2" s="139" t="s">
        <v>1706</v>
      </c>
      <c r="B2" s="140"/>
      <c r="C2" s="140"/>
      <c r="D2" s="140"/>
    </row>
    <row r="3" ht="19.05" customHeight="1" spans="2:4">
      <c r="B3" s="141"/>
      <c r="C3" s="142" t="s">
        <v>1707</v>
      </c>
      <c r="D3" s="142"/>
    </row>
    <row r="4" s="133" customFormat="1" ht="21" customHeight="1" spans="1:4">
      <c r="A4" s="143" t="s">
        <v>973</v>
      </c>
      <c r="B4" s="143" t="s">
        <v>1708</v>
      </c>
      <c r="C4" s="143" t="s">
        <v>960</v>
      </c>
      <c r="D4" s="144" t="s">
        <v>961</v>
      </c>
    </row>
    <row r="5" s="134" customFormat="1" ht="20.1" customHeight="1" spans="1:4">
      <c r="A5" s="145">
        <v>208</v>
      </c>
      <c r="B5" s="146" t="s">
        <v>762</v>
      </c>
      <c r="C5" s="147">
        <f>XFD6</f>
        <v>0</v>
      </c>
      <c r="D5" s="148"/>
    </row>
    <row r="6" s="134" customFormat="1" ht="20.1" customHeight="1" spans="1:4">
      <c r="A6" s="145">
        <v>20822</v>
      </c>
      <c r="B6" s="149" t="s">
        <v>1709</v>
      </c>
      <c r="C6" s="147">
        <f>SUM(XFD7:XFD9)</f>
        <v>0</v>
      </c>
      <c r="D6" s="148"/>
    </row>
    <row r="7" s="134" customFormat="1" ht="20.1" customHeight="1" spans="1:4">
      <c r="A7" s="145">
        <v>2082201</v>
      </c>
      <c r="B7" s="150" t="s">
        <v>1710</v>
      </c>
      <c r="C7" s="147">
        <v>156</v>
      </c>
      <c r="D7" s="148"/>
    </row>
    <row r="8" s="134" customFormat="1" ht="20.1" customHeight="1" spans="1:4">
      <c r="A8" s="145">
        <v>2082202</v>
      </c>
      <c r="B8" s="150" t="s">
        <v>1711</v>
      </c>
      <c r="C8" s="147"/>
      <c r="D8" s="148"/>
    </row>
    <row r="9" s="134" customFormat="1" ht="20.1" customHeight="1" spans="1:4">
      <c r="A9" s="145">
        <v>2082299</v>
      </c>
      <c r="B9" s="150" t="s">
        <v>1712</v>
      </c>
      <c r="C9" s="147"/>
      <c r="D9" s="148"/>
    </row>
    <row r="10" s="134" customFormat="1" ht="20.1" customHeight="1" spans="1:4">
      <c r="A10" s="145">
        <v>212</v>
      </c>
      <c r="B10" s="146" t="s">
        <v>767</v>
      </c>
      <c r="C10" s="147">
        <f>XFD11+XFD26+XFD27+XFD31+XFD34+XFD22</f>
        <v>0</v>
      </c>
      <c r="D10" s="148"/>
    </row>
    <row r="11" s="134" customFormat="1" ht="20.1" customHeight="1" spans="1:4">
      <c r="A11" s="145">
        <v>21208</v>
      </c>
      <c r="B11" s="151" t="s">
        <v>1713</v>
      </c>
      <c r="C11" s="147">
        <f>SUM(XFD12:XFD21)</f>
        <v>0</v>
      </c>
      <c r="D11" s="148"/>
    </row>
    <row r="12" s="134" customFormat="1" ht="20.1" customHeight="1" spans="1:4">
      <c r="A12" s="145">
        <v>2120801</v>
      </c>
      <c r="B12" s="152" t="s">
        <v>1714</v>
      </c>
      <c r="C12" s="147">
        <v>32357</v>
      </c>
      <c r="D12" s="148"/>
    </row>
    <row r="13" s="134" customFormat="1" ht="20.1" customHeight="1" spans="1:4">
      <c r="A13" s="145">
        <v>2120802</v>
      </c>
      <c r="B13" s="152" t="s">
        <v>1715</v>
      </c>
      <c r="C13" s="147">
        <v>6603</v>
      </c>
      <c r="D13" s="148"/>
    </row>
    <row r="14" s="134" customFormat="1" ht="20.1" customHeight="1" spans="1:4">
      <c r="A14" s="145">
        <v>2120803</v>
      </c>
      <c r="B14" s="152" t="s">
        <v>1716</v>
      </c>
      <c r="C14" s="147">
        <v>9006</v>
      </c>
      <c r="D14" s="148"/>
    </row>
    <row r="15" s="134" customFormat="1" ht="20.1" customHeight="1" spans="1:4">
      <c r="A15" s="145">
        <v>2120804</v>
      </c>
      <c r="B15" s="152" t="s">
        <v>1717</v>
      </c>
      <c r="C15" s="147">
        <v>1500</v>
      </c>
      <c r="D15" s="148"/>
    </row>
    <row r="16" s="134" customFormat="1" ht="20.1" customHeight="1" spans="1:4">
      <c r="A16" s="145">
        <v>2120805</v>
      </c>
      <c r="B16" s="152" t="s">
        <v>1718</v>
      </c>
      <c r="C16" s="147">
        <v>18490</v>
      </c>
      <c r="D16" s="148"/>
    </row>
    <row r="17" s="134" customFormat="1" ht="20.1" customHeight="1" spans="1:4">
      <c r="A17" s="145">
        <v>2120806</v>
      </c>
      <c r="B17" s="152" t="s">
        <v>1719</v>
      </c>
      <c r="C17" s="147">
        <v>3288</v>
      </c>
      <c r="D17" s="148"/>
    </row>
    <row r="18" s="134" customFormat="1" ht="20.1" customHeight="1" spans="1:4">
      <c r="A18" s="145">
        <v>2120807</v>
      </c>
      <c r="B18" s="152" t="s">
        <v>1720</v>
      </c>
      <c r="C18" s="147"/>
      <c r="D18" s="148"/>
    </row>
    <row r="19" s="134" customFormat="1" ht="20.1" customHeight="1" spans="1:4">
      <c r="A19" s="145">
        <v>2120810</v>
      </c>
      <c r="B19" s="152" t="s">
        <v>1721</v>
      </c>
      <c r="C19" s="147"/>
      <c r="D19" s="148"/>
    </row>
    <row r="20" s="134" customFormat="1" ht="20.1" customHeight="1" spans="1:4">
      <c r="A20" s="145">
        <v>2120811</v>
      </c>
      <c r="B20" s="153" t="s">
        <v>1722</v>
      </c>
      <c r="C20" s="147"/>
      <c r="D20" s="148"/>
    </row>
    <row r="21" s="134" customFormat="1" ht="20.1" customHeight="1" spans="1:4">
      <c r="A21" s="145">
        <v>2120899</v>
      </c>
      <c r="B21" s="152" t="s">
        <v>1723</v>
      </c>
      <c r="C21" s="147">
        <v>64464</v>
      </c>
      <c r="D21" s="148"/>
    </row>
    <row r="22" s="134" customFormat="1" ht="20.1" customHeight="1" spans="1:4">
      <c r="A22" s="145">
        <v>21210</v>
      </c>
      <c r="B22" s="152" t="s">
        <v>1724</v>
      </c>
      <c r="C22" s="147">
        <f>SUM(XFD23:XFD25)</f>
        <v>0</v>
      </c>
      <c r="D22" s="148"/>
    </row>
    <row r="23" s="134" customFormat="1" ht="20.1" customHeight="1" spans="1:4">
      <c r="A23" s="145">
        <v>2121001</v>
      </c>
      <c r="B23" s="152" t="s">
        <v>1714</v>
      </c>
      <c r="C23" s="147"/>
      <c r="D23" s="148"/>
    </row>
    <row r="24" s="134" customFormat="1" ht="20.1" customHeight="1" spans="1:4">
      <c r="A24" s="145">
        <v>2121002</v>
      </c>
      <c r="B24" s="152" t="s">
        <v>1715</v>
      </c>
      <c r="C24" s="147"/>
      <c r="D24" s="148"/>
    </row>
    <row r="25" s="134" customFormat="1" ht="20.1" customHeight="1" spans="1:4">
      <c r="A25" s="145">
        <v>2121099</v>
      </c>
      <c r="B25" s="152" t="s">
        <v>1725</v>
      </c>
      <c r="C25" s="147">
        <v>8220</v>
      </c>
      <c r="D25" s="148"/>
    </row>
    <row r="26" s="134" customFormat="1" ht="20.1" customHeight="1" spans="1:4">
      <c r="A26" s="145">
        <v>21211</v>
      </c>
      <c r="B26" s="151" t="s">
        <v>1726</v>
      </c>
      <c r="C26" s="147"/>
      <c r="D26" s="148"/>
    </row>
    <row r="27" s="134" customFormat="1" ht="20.1" customHeight="1" spans="1:4">
      <c r="A27" s="145">
        <v>21213</v>
      </c>
      <c r="B27" s="151" t="s">
        <v>1727</v>
      </c>
      <c r="C27" s="147">
        <f>SUM(XFD28:XFD30)</f>
        <v>0</v>
      </c>
      <c r="D27" s="148"/>
    </row>
    <row r="28" s="134" customFormat="1" ht="20.1" customHeight="1" spans="1:4">
      <c r="A28" s="145">
        <v>2121301</v>
      </c>
      <c r="B28" s="152" t="s">
        <v>1728</v>
      </c>
      <c r="C28" s="147">
        <v>2702</v>
      </c>
      <c r="D28" s="148"/>
    </row>
    <row r="29" s="134" customFormat="1" ht="20.1" customHeight="1" spans="1:4">
      <c r="A29" s="145">
        <v>2121302</v>
      </c>
      <c r="B29" s="152" t="s">
        <v>1729</v>
      </c>
      <c r="C29" s="147">
        <v>2492</v>
      </c>
      <c r="D29" s="148"/>
    </row>
    <row r="30" s="134" customFormat="1" ht="20.1" customHeight="1" spans="1:4">
      <c r="A30" s="145">
        <v>2121399</v>
      </c>
      <c r="B30" s="152" t="s">
        <v>1730</v>
      </c>
      <c r="C30" s="147">
        <v>1681</v>
      </c>
      <c r="D30" s="148"/>
    </row>
    <row r="31" s="134" customFormat="1" ht="20.1" customHeight="1" spans="1:4">
      <c r="A31" s="145">
        <v>21214</v>
      </c>
      <c r="B31" s="151" t="s">
        <v>1731</v>
      </c>
      <c r="C31" s="147">
        <f>SUM(XFD32:XFD33)</f>
        <v>0</v>
      </c>
      <c r="D31" s="148"/>
    </row>
    <row r="32" s="134" customFormat="1" ht="20.1" customHeight="1" spans="1:4">
      <c r="A32" s="145">
        <v>2121401</v>
      </c>
      <c r="B32" s="152" t="s">
        <v>1732</v>
      </c>
      <c r="C32" s="147">
        <v>3200</v>
      </c>
      <c r="D32" s="148"/>
    </row>
    <row r="33" s="134" customFormat="1" ht="20.1" customHeight="1" spans="1:4">
      <c r="A33" s="145">
        <v>2121499</v>
      </c>
      <c r="B33" s="150" t="s">
        <v>1733</v>
      </c>
      <c r="C33" s="147"/>
      <c r="D33" s="148"/>
    </row>
    <row r="34" s="134" customFormat="1" ht="20.1" customHeight="1" spans="1:4">
      <c r="A34" s="145">
        <v>21216</v>
      </c>
      <c r="B34" s="150" t="s">
        <v>1734</v>
      </c>
      <c r="C34" s="147">
        <f>XFD35</f>
        <v>0</v>
      </c>
      <c r="D34" s="148"/>
    </row>
    <row r="35" s="134" customFormat="1" ht="20.1" customHeight="1" spans="1:4">
      <c r="A35" s="145">
        <v>2121699</v>
      </c>
      <c r="B35" s="150" t="s">
        <v>1735</v>
      </c>
      <c r="C35" s="147"/>
      <c r="D35" s="148"/>
    </row>
    <row r="36" s="134" customFormat="1" ht="20.1" customHeight="1" spans="1:4">
      <c r="A36" s="145">
        <v>214</v>
      </c>
      <c r="B36" s="150" t="s">
        <v>789</v>
      </c>
      <c r="C36" s="147">
        <f t="shared" ref="C36:C43" si="0">XFD37</f>
        <v>0</v>
      </c>
      <c r="D36" s="148"/>
    </row>
    <row r="37" s="134" customFormat="1" ht="20.1" customHeight="1" spans="1:4">
      <c r="A37" s="145">
        <v>21462</v>
      </c>
      <c r="B37" s="145" t="s">
        <v>1736</v>
      </c>
      <c r="C37" s="147">
        <f t="shared" si="0"/>
        <v>0</v>
      </c>
      <c r="D37" s="148"/>
    </row>
    <row r="38" s="134" customFormat="1" ht="20.1" customHeight="1" spans="1:4">
      <c r="A38" s="145">
        <v>2146299</v>
      </c>
      <c r="B38" s="152" t="s">
        <v>1737</v>
      </c>
      <c r="C38" s="147"/>
      <c r="D38" s="148"/>
    </row>
    <row r="39" s="134" customFormat="1" ht="20.1" customHeight="1" spans="1:4">
      <c r="A39" s="145">
        <v>215</v>
      </c>
      <c r="B39" s="150" t="s">
        <v>1738</v>
      </c>
      <c r="C39" s="147">
        <f t="shared" si="0"/>
        <v>0</v>
      </c>
      <c r="D39" s="148"/>
    </row>
    <row r="40" s="134" customFormat="1" ht="20.1" customHeight="1" spans="1:4">
      <c r="A40" s="145">
        <v>21562</v>
      </c>
      <c r="B40" s="145" t="s">
        <v>1739</v>
      </c>
      <c r="C40" s="147">
        <v>0</v>
      </c>
      <c r="D40" s="148"/>
    </row>
    <row r="41" s="134" customFormat="1" ht="20.1" customHeight="1" spans="1:4">
      <c r="A41" s="145">
        <v>2156202</v>
      </c>
      <c r="B41" s="152" t="s">
        <v>1740</v>
      </c>
      <c r="C41" s="147"/>
      <c r="D41" s="148"/>
    </row>
    <row r="42" s="134" customFormat="1" ht="20.1" customHeight="1" spans="1:4">
      <c r="A42" s="145">
        <v>216</v>
      </c>
      <c r="B42" s="150" t="s">
        <v>795</v>
      </c>
      <c r="C42" s="147">
        <f t="shared" si="0"/>
        <v>0</v>
      </c>
      <c r="D42" s="148"/>
    </row>
    <row r="43" s="134" customFormat="1" ht="20.1" customHeight="1" spans="1:4">
      <c r="A43" s="145">
        <v>21660</v>
      </c>
      <c r="B43" s="145" t="s">
        <v>1741</v>
      </c>
      <c r="C43" s="147">
        <f t="shared" si="0"/>
        <v>0</v>
      </c>
      <c r="D43" s="148"/>
    </row>
    <row r="44" s="134" customFormat="1" ht="20.1" customHeight="1" spans="1:4">
      <c r="A44" s="145">
        <v>2166004</v>
      </c>
      <c r="B44" s="152" t="s">
        <v>1742</v>
      </c>
      <c r="C44" s="147"/>
      <c r="D44" s="148"/>
    </row>
    <row r="45" s="134" customFormat="1" ht="20.1" customHeight="1" spans="1:4">
      <c r="A45" s="145">
        <v>229</v>
      </c>
      <c r="B45" s="150" t="s">
        <v>798</v>
      </c>
      <c r="C45" s="147">
        <f>XFD49+XFD46</f>
        <v>0</v>
      </c>
      <c r="D45" s="148"/>
    </row>
    <row r="46" s="134" customFormat="1" ht="20.1" customHeight="1" spans="1:4">
      <c r="A46" s="145">
        <v>22904</v>
      </c>
      <c r="B46" s="149" t="s">
        <v>1743</v>
      </c>
      <c r="C46" s="147">
        <f>SUM(XFD47:XFD48)</f>
        <v>0</v>
      </c>
      <c r="D46" s="148"/>
    </row>
    <row r="47" s="134" customFormat="1" ht="20.1" customHeight="1" spans="1:4">
      <c r="A47" s="145">
        <v>2290401</v>
      </c>
      <c r="B47" s="150" t="s">
        <v>1744</v>
      </c>
      <c r="C47" s="147"/>
      <c r="D47" s="148"/>
    </row>
    <row r="48" s="134" customFormat="1" ht="20.1" customHeight="1" spans="1:4">
      <c r="A48" s="145">
        <v>2290402</v>
      </c>
      <c r="B48" s="150" t="s">
        <v>1745</v>
      </c>
      <c r="C48" s="147"/>
      <c r="D48" s="148"/>
    </row>
    <row r="49" s="134" customFormat="1" ht="20.1" customHeight="1" spans="1:4">
      <c r="A49" s="145">
        <v>22960</v>
      </c>
      <c r="B49" s="145" t="s">
        <v>1746</v>
      </c>
      <c r="C49" s="147">
        <f>SUM(XFD50:XFD54)</f>
        <v>0</v>
      </c>
      <c r="D49" s="148"/>
    </row>
    <row r="50" s="134" customFormat="1" ht="20.1" customHeight="1" spans="1:4">
      <c r="A50" s="145">
        <v>2296002</v>
      </c>
      <c r="B50" s="153" t="s">
        <v>1747</v>
      </c>
      <c r="C50" s="147">
        <v>900</v>
      </c>
      <c r="D50" s="148"/>
    </row>
    <row r="51" s="134" customFormat="1" ht="20.1" customHeight="1" spans="1:4">
      <c r="A51" s="145">
        <v>2296003</v>
      </c>
      <c r="B51" s="152" t="s">
        <v>1748</v>
      </c>
      <c r="C51" s="147">
        <v>750</v>
      </c>
      <c r="D51" s="148"/>
    </row>
    <row r="52" s="134" customFormat="1" ht="20.1" customHeight="1" spans="1:4">
      <c r="A52" s="145">
        <v>2296005</v>
      </c>
      <c r="B52" s="152" t="s">
        <v>1749</v>
      </c>
      <c r="C52" s="147"/>
      <c r="D52" s="148"/>
    </row>
    <row r="53" s="134" customFormat="1" ht="20.1" customHeight="1" spans="1:4">
      <c r="A53" s="145">
        <v>2296006</v>
      </c>
      <c r="B53" s="152" t="s">
        <v>1750</v>
      </c>
      <c r="C53" s="147">
        <v>18</v>
      </c>
      <c r="D53" s="148"/>
    </row>
    <row r="54" s="134" customFormat="1" ht="20.1" customHeight="1" spans="1:4">
      <c r="A54" s="145">
        <v>2296013</v>
      </c>
      <c r="B54" s="152" t="s">
        <v>1751</v>
      </c>
      <c r="C54" s="147"/>
      <c r="D54" s="148"/>
    </row>
    <row r="55" s="134" customFormat="1" ht="20.1" customHeight="1" spans="1:4">
      <c r="A55" s="145">
        <v>232</v>
      </c>
      <c r="B55" s="154" t="s">
        <v>808</v>
      </c>
      <c r="C55" s="147">
        <f>XFD56</f>
        <v>0</v>
      </c>
      <c r="D55" s="148"/>
    </row>
    <row r="56" s="134" customFormat="1" ht="20.1" customHeight="1" spans="1:4">
      <c r="A56" s="145">
        <v>23204</v>
      </c>
      <c r="B56" s="148" t="s">
        <v>1752</v>
      </c>
      <c r="C56" s="147">
        <f>SUM(XFD57:XFD60)</f>
        <v>0</v>
      </c>
      <c r="D56" s="148"/>
    </row>
    <row r="57" s="134" customFormat="1" ht="20.1" customHeight="1" spans="1:4">
      <c r="A57" s="145">
        <v>2320411</v>
      </c>
      <c r="B57" s="152" t="s">
        <v>1753</v>
      </c>
      <c r="C57" s="147">
        <v>4061</v>
      </c>
      <c r="D57" s="148"/>
    </row>
    <row r="58" s="134" customFormat="1" ht="20.1" customHeight="1" spans="1:4">
      <c r="A58" s="145">
        <v>2320431</v>
      </c>
      <c r="B58" s="152" t="s">
        <v>1754</v>
      </c>
      <c r="C58" s="147">
        <v>1339</v>
      </c>
      <c r="D58" s="148"/>
    </row>
    <row r="59" s="134" customFormat="1" ht="20.1" customHeight="1" spans="1:4">
      <c r="A59" s="145">
        <v>2320433</v>
      </c>
      <c r="B59" s="152" t="s">
        <v>1755</v>
      </c>
      <c r="C59" s="147">
        <v>2065</v>
      </c>
      <c r="D59" s="148"/>
    </row>
    <row r="60" s="134" customFormat="1" ht="20.1" customHeight="1" spans="1:4">
      <c r="A60" s="145">
        <v>2320498</v>
      </c>
      <c r="B60" s="152" t="s">
        <v>1756</v>
      </c>
      <c r="C60" s="147">
        <v>3729</v>
      </c>
      <c r="D60" s="148"/>
    </row>
    <row r="61" s="134" customFormat="1" ht="20.1" customHeight="1" spans="1:4">
      <c r="A61" s="145">
        <v>233</v>
      </c>
      <c r="B61" s="154" t="s">
        <v>812</v>
      </c>
      <c r="C61" s="147">
        <f>XFD62</f>
        <v>0</v>
      </c>
      <c r="D61" s="148"/>
    </row>
    <row r="62" s="134" customFormat="1" ht="20.1" customHeight="1" spans="1:4">
      <c r="A62" s="145">
        <v>23304</v>
      </c>
      <c r="B62" s="148" t="s">
        <v>1757</v>
      </c>
      <c r="C62" s="147">
        <f>SUM(XFD63:XFD64)</f>
        <v>0</v>
      </c>
      <c r="D62" s="148"/>
    </row>
    <row r="63" s="134" customFormat="1" ht="20.1" customHeight="1" spans="1:4">
      <c r="A63" s="145">
        <v>2330411</v>
      </c>
      <c r="B63" s="152" t="s">
        <v>1758</v>
      </c>
      <c r="C63" s="147">
        <v>50</v>
      </c>
      <c r="D63" s="148"/>
    </row>
    <row r="64" s="134" customFormat="1" ht="20.1" customHeight="1" spans="1:4">
      <c r="A64" s="145">
        <v>2330431</v>
      </c>
      <c r="B64" s="152" t="s">
        <v>1759</v>
      </c>
      <c r="C64" s="147"/>
      <c r="D64" s="148"/>
    </row>
    <row r="65" s="134" customFormat="1" ht="20.1" customHeight="1" spans="1:4">
      <c r="A65" s="145">
        <v>234</v>
      </c>
      <c r="B65" s="154" t="s">
        <v>816</v>
      </c>
      <c r="C65" s="147">
        <f>XFD66+XFD70</f>
        <v>0</v>
      </c>
      <c r="D65" s="148"/>
    </row>
    <row r="66" s="134" customFormat="1" ht="20.1" customHeight="1" spans="1:4">
      <c r="A66" s="145">
        <v>23401</v>
      </c>
      <c r="B66" s="148" t="s">
        <v>1760</v>
      </c>
      <c r="C66" s="147">
        <f>SUM(XFD67:XFD69)</f>
        <v>0</v>
      </c>
      <c r="D66" s="148"/>
    </row>
    <row r="67" s="134" customFormat="1" ht="20.1" customHeight="1" spans="1:4">
      <c r="A67" s="145">
        <v>2340101</v>
      </c>
      <c r="B67" s="152" t="s">
        <v>1761</v>
      </c>
      <c r="C67" s="147"/>
      <c r="D67" s="148"/>
    </row>
    <row r="68" s="134" customFormat="1" ht="20.1" customHeight="1" spans="1:4">
      <c r="A68" s="145">
        <v>2340102</v>
      </c>
      <c r="B68" s="152" t="s">
        <v>1762</v>
      </c>
      <c r="C68" s="147"/>
      <c r="D68" s="148"/>
    </row>
    <row r="69" s="134" customFormat="1" ht="20.1" customHeight="1" spans="1:4">
      <c r="A69" s="145">
        <v>2340199</v>
      </c>
      <c r="B69" s="152" t="s">
        <v>1763</v>
      </c>
      <c r="C69" s="147"/>
      <c r="D69" s="148"/>
    </row>
    <row r="70" s="134" customFormat="1" ht="20.1" customHeight="1" spans="1:4">
      <c r="A70" s="145">
        <v>23402</v>
      </c>
      <c r="B70" s="148" t="s">
        <v>1764</v>
      </c>
      <c r="C70" s="147">
        <f>XFD71</f>
        <v>0</v>
      </c>
      <c r="D70" s="148"/>
    </row>
    <row r="71" s="134" customFormat="1" ht="20.1" customHeight="1" spans="1:4">
      <c r="A71" s="145">
        <v>2340299</v>
      </c>
      <c r="B71" s="152" t="s">
        <v>1765</v>
      </c>
      <c r="C71" s="147"/>
      <c r="D71" s="148"/>
    </row>
    <row r="72" s="134" customFormat="1" ht="20.1" customHeight="1" spans="1:4">
      <c r="A72" s="145"/>
      <c r="B72" s="155" t="s">
        <v>186</v>
      </c>
      <c r="C72" s="156">
        <f>XFD5+XFD10+XFD36+XFD39+XFD42+XFD45+XFD55+XFD61+XFD65</f>
        <v>0</v>
      </c>
      <c r="D72" s="148"/>
    </row>
    <row r="73" s="134" customFormat="1" ht="20.1" customHeight="1" spans="1:4">
      <c r="A73" s="145"/>
      <c r="B73" s="155" t="s">
        <v>70</v>
      </c>
      <c r="C73" s="156">
        <v>52171</v>
      </c>
      <c r="D73" s="148"/>
    </row>
    <row r="74" s="134" customFormat="1" ht="20.1" customHeight="1" spans="1:4">
      <c r="A74" s="145">
        <v>230</v>
      </c>
      <c r="B74" s="157" t="s">
        <v>1766</v>
      </c>
      <c r="C74" s="156">
        <f>XFD75+XFD76+XFD78+XFD80</f>
        <v>0</v>
      </c>
      <c r="D74" s="148"/>
    </row>
    <row r="75" s="134" customFormat="1" ht="20.1" customHeight="1" spans="1:4">
      <c r="A75" s="145">
        <v>23004</v>
      </c>
      <c r="B75" s="148" t="s">
        <v>723</v>
      </c>
      <c r="C75" s="147"/>
      <c r="D75" s="148"/>
    </row>
    <row r="76" s="134" customFormat="1" ht="20.1" customHeight="1" spans="1:4">
      <c r="A76" s="145">
        <v>23008</v>
      </c>
      <c r="B76" s="148" t="s">
        <v>724</v>
      </c>
      <c r="C76" s="147">
        <f>XFD77</f>
        <v>0</v>
      </c>
      <c r="D76" s="148"/>
    </row>
    <row r="77" s="134" customFormat="1" ht="20.1" customHeight="1" spans="1:4">
      <c r="A77" s="145">
        <v>2300802</v>
      </c>
      <c r="B77" s="148" t="s">
        <v>1767</v>
      </c>
      <c r="C77" s="147">
        <v>15047</v>
      </c>
      <c r="D77" s="148"/>
    </row>
    <row r="78" s="134" customFormat="1" ht="20.1" customHeight="1" spans="1:4">
      <c r="A78" s="145">
        <v>23009</v>
      </c>
      <c r="B78" s="148" t="s">
        <v>725</v>
      </c>
      <c r="C78" s="147">
        <f>XFD79</f>
        <v>0</v>
      </c>
      <c r="D78" s="148"/>
    </row>
    <row r="79" s="134" customFormat="1" ht="20.1" customHeight="1" spans="1:4">
      <c r="A79" s="145">
        <v>2300902</v>
      </c>
      <c r="B79" s="148" t="s">
        <v>1768</v>
      </c>
      <c r="C79" s="147">
        <v>10492</v>
      </c>
      <c r="D79" s="148"/>
    </row>
    <row r="80" s="134" customFormat="1" ht="20.1" customHeight="1" spans="1:4">
      <c r="A80" s="145">
        <v>23011</v>
      </c>
      <c r="B80" s="148" t="s">
        <v>726</v>
      </c>
      <c r="C80" s="147"/>
      <c r="D80" s="148"/>
    </row>
    <row r="81" s="134" customFormat="1" ht="20.1" customHeight="1" spans="1:4">
      <c r="A81" s="145">
        <v>231</v>
      </c>
      <c r="B81" s="157" t="s">
        <v>1769</v>
      </c>
      <c r="C81" s="147">
        <f>XFD82+XFD84</f>
        <v>0</v>
      </c>
      <c r="D81" s="148"/>
    </row>
    <row r="82" s="134" customFormat="1" ht="20.1" customHeight="1" spans="1:4">
      <c r="A82" s="145">
        <v>23104</v>
      </c>
      <c r="B82" s="148" t="s">
        <v>1770</v>
      </c>
      <c r="C82" s="147">
        <f>XFD83</f>
        <v>0</v>
      </c>
      <c r="D82" s="148"/>
    </row>
    <row r="83" s="134" customFormat="1" ht="20.1" customHeight="1" spans="1:4">
      <c r="A83" s="145">
        <v>2310411</v>
      </c>
      <c r="B83" s="154" t="s">
        <v>1771</v>
      </c>
      <c r="C83" s="147">
        <v>26632</v>
      </c>
      <c r="D83" s="148"/>
    </row>
    <row r="84" s="134" customFormat="1" ht="20.1" customHeight="1" spans="1:4">
      <c r="A84" s="145">
        <v>23105</v>
      </c>
      <c r="B84" s="148" t="s">
        <v>1772</v>
      </c>
      <c r="C84" s="147"/>
      <c r="D84" s="148"/>
    </row>
    <row r="85" s="134" customFormat="1" ht="20.1" customHeight="1" spans="1:4">
      <c r="A85" s="145"/>
      <c r="B85" s="155" t="s">
        <v>77</v>
      </c>
      <c r="C85" s="156">
        <f>XFD72+XFD74+XFD81</f>
        <v>0</v>
      </c>
      <c r="D85" s="148"/>
    </row>
    <row r="86" s="134" customFormat="1" ht="15" spans="3:4">
      <c r="C86" s="133"/>
      <c r="D86" s="158"/>
    </row>
    <row r="87" s="134" customFormat="1" ht="15" spans="3:4">
      <c r="C87" s="133"/>
      <c r="D87" s="158"/>
    </row>
    <row r="88" s="134" customFormat="1" ht="15" spans="3:4">
      <c r="C88" s="133"/>
      <c r="D88" s="158"/>
    </row>
    <row r="89" s="134" customFormat="1" ht="15" spans="3:4">
      <c r="C89" s="133"/>
      <c r="D89" s="158"/>
    </row>
    <row r="90" s="134" customFormat="1" ht="15" spans="3:4">
      <c r="C90" s="133"/>
      <c r="D90" s="158"/>
    </row>
    <row r="91" s="134" customFormat="1" ht="15" spans="3:4">
      <c r="C91" s="133"/>
      <c r="D91" s="158"/>
    </row>
    <row r="92" s="134" customFormat="1" ht="15" spans="3:4">
      <c r="C92" s="133"/>
      <c r="D92" s="158"/>
    </row>
    <row r="93" s="134" customFormat="1" ht="15" spans="3:4">
      <c r="C93" s="133"/>
      <c r="D93" s="158"/>
    </row>
    <row r="94" s="134" customFormat="1" ht="15" spans="3:4">
      <c r="C94" s="133"/>
      <c r="D94" s="158"/>
    </row>
    <row r="95" s="134" customFormat="1" ht="15" spans="3:4">
      <c r="C95" s="133"/>
      <c r="D95" s="158"/>
    </row>
    <row r="96" s="134" customFormat="1" ht="15" spans="3:4">
      <c r="C96" s="133"/>
      <c r="D96" s="158"/>
    </row>
    <row r="97" s="134" customFormat="1" ht="15" spans="3:4">
      <c r="C97" s="133"/>
      <c r="D97" s="158"/>
    </row>
  </sheetData>
  <mergeCells count="2">
    <mergeCell ref="A2:D2"/>
    <mergeCell ref="C3:D3"/>
  </mergeCells>
  <pageMargins left="0.786806" right="0.786806" top="0.944444" bottom="0.747917" header="0.314583" footer="0.511806"/>
  <pageSetup paperSize="9" scale="90" firstPageNumber="71" orientation="portrait" useFirstPageNumber="1" horizontalDpi="600" verticalDpi="600"/>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E10" sqref="E10"/>
    </sheetView>
  </sheetViews>
  <sheetFormatPr defaultColWidth="27.1083333333333" defaultRowHeight="14.4" customHeight="1" outlineLevelCol="3"/>
  <cols>
    <col min="1" max="1" width="19.8833333333333" customWidth="1"/>
    <col min="2" max="2" width="39.1083333333333" customWidth="1"/>
    <col min="3" max="257" width="27.1083333333333" customWidth="1"/>
  </cols>
  <sheetData>
    <row r="1" ht="18.75" spans="1:4">
      <c r="A1" s="114" t="s">
        <v>1773</v>
      </c>
      <c r="B1" s="115"/>
      <c r="C1" s="116"/>
      <c r="D1" s="116"/>
    </row>
    <row r="2" ht="26.25" spans="1:4">
      <c r="A2" s="117" t="s">
        <v>1774</v>
      </c>
      <c r="B2" s="118"/>
      <c r="C2" s="118"/>
      <c r="D2" s="118"/>
    </row>
    <row r="3" ht="13.5" spans="1:4">
      <c r="A3" s="119"/>
      <c r="B3" s="120"/>
      <c r="C3" s="121" t="s">
        <v>1661</v>
      </c>
      <c r="D3" s="121"/>
    </row>
    <row r="4" ht="25.05" customHeight="1" spans="1:4">
      <c r="A4" s="122" t="s">
        <v>1775</v>
      </c>
      <c r="B4" s="123" t="s">
        <v>1776</v>
      </c>
      <c r="C4" s="124" t="s">
        <v>1777</v>
      </c>
      <c r="D4" s="124" t="s">
        <v>1778</v>
      </c>
    </row>
    <row r="5" ht="25.05" customHeight="1" spans="1:4">
      <c r="A5" s="125">
        <v>110</v>
      </c>
      <c r="B5" s="126" t="s">
        <v>1779</v>
      </c>
      <c r="C5" s="127">
        <f>XFD6</f>
        <v>0</v>
      </c>
      <c r="D5" s="128"/>
    </row>
    <row r="6" ht="25.05" customHeight="1" spans="1:4">
      <c r="A6" s="125">
        <v>11004</v>
      </c>
      <c r="B6" s="128" t="s">
        <v>699</v>
      </c>
      <c r="C6" s="129">
        <f>XFD7+XFD17</f>
        <v>0</v>
      </c>
      <c r="D6" s="128"/>
    </row>
    <row r="7" ht="25.05" customHeight="1" spans="1:4">
      <c r="A7" s="125">
        <v>1100401</v>
      </c>
      <c r="B7" s="128" t="s">
        <v>700</v>
      </c>
      <c r="C7" s="129">
        <f>SUM(XFD8:XFD16)</f>
        <v>0</v>
      </c>
      <c r="D7" s="128"/>
    </row>
    <row r="8" ht="25.05" customHeight="1" spans="1:4">
      <c r="A8" s="125"/>
      <c r="B8" s="130" t="s">
        <v>1780</v>
      </c>
      <c r="C8" s="122">
        <v>156</v>
      </c>
      <c r="D8" s="128"/>
    </row>
    <row r="9" ht="25.05" customHeight="1" spans="1:4">
      <c r="A9" s="125"/>
      <c r="B9" s="130" t="s">
        <v>1781</v>
      </c>
      <c r="C9" s="122"/>
      <c r="D9" s="128"/>
    </row>
    <row r="10" ht="25.05" customHeight="1" spans="1:4">
      <c r="A10" s="125"/>
      <c r="B10" s="130" t="s">
        <v>1782</v>
      </c>
      <c r="C10" s="122"/>
      <c r="D10" s="128"/>
    </row>
    <row r="11" ht="25.05" customHeight="1" spans="1:4">
      <c r="A11" s="125"/>
      <c r="B11" s="130" t="s">
        <v>1783</v>
      </c>
      <c r="C11" s="122"/>
      <c r="D11" s="128"/>
    </row>
    <row r="12" ht="25.05" customHeight="1" spans="1:4">
      <c r="A12" s="125"/>
      <c r="B12" s="130" t="s">
        <v>1784</v>
      </c>
      <c r="C12" s="122">
        <v>900</v>
      </c>
      <c r="D12" s="128"/>
    </row>
    <row r="13" ht="25.05" customHeight="1" spans="1:4">
      <c r="A13" s="125"/>
      <c r="B13" s="130" t="s">
        <v>1785</v>
      </c>
      <c r="C13" s="122">
        <v>750</v>
      </c>
      <c r="D13" s="128"/>
    </row>
    <row r="14" ht="25.05" customHeight="1" spans="1:4">
      <c r="A14" s="125"/>
      <c r="B14" s="130" t="s">
        <v>1786</v>
      </c>
      <c r="C14" s="122"/>
      <c r="D14" s="128"/>
    </row>
    <row r="15" ht="25.05" customHeight="1" spans="1:4">
      <c r="A15" s="125"/>
      <c r="B15" s="130" t="s">
        <v>1787</v>
      </c>
      <c r="C15" s="122">
        <v>18</v>
      </c>
      <c r="D15" s="128"/>
    </row>
    <row r="16" ht="25.05" customHeight="1" spans="1:4">
      <c r="A16" s="125"/>
      <c r="B16" s="130" t="s">
        <v>1788</v>
      </c>
      <c r="C16" s="122"/>
      <c r="D16" s="128"/>
    </row>
    <row r="17" ht="25.05" customHeight="1" spans="1:4">
      <c r="A17" s="125">
        <v>1100402</v>
      </c>
      <c r="B17" s="128" t="s">
        <v>701</v>
      </c>
      <c r="C17" s="129"/>
      <c r="D17" s="128"/>
    </row>
    <row r="18" ht="25.05" customHeight="1" spans="1:4">
      <c r="A18" s="131" t="s">
        <v>1789</v>
      </c>
      <c r="B18" s="132"/>
      <c r="C18" s="132"/>
      <c r="D18" s="132"/>
    </row>
  </sheetData>
  <mergeCells count="2">
    <mergeCell ref="A2:D2"/>
    <mergeCell ref="A18:D18"/>
  </mergeCells>
  <pageMargins left="0.75" right="0.75" top="1" bottom="1" header="0.5" footer="0.5"/>
  <pageSetup paperSize="9" orientation="portrait" horizontalDpi="600" vertic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G6" sqref="G6"/>
    </sheetView>
  </sheetViews>
  <sheetFormatPr defaultColWidth="10" defaultRowHeight="15" customHeight="1" outlineLevelCol="2"/>
  <cols>
    <col min="1" max="1" width="36.1083333333333" style="79" customWidth="1"/>
    <col min="2" max="2" width="27.2166666666667" style="79" customWidth="1"/>
    <col min="3" max="3" width="40.6666666666667" style="79" customWidth="1"/>
    <col min="4" max="257" width="10" style="79" customWidth="1"/>
  </cols>
  <sheetData>
    <row r="1" s="92" customFormat="1" ht="32.25" customHeight="1" spans="1:1">
      <c r="A1" s="80" t="s">
        <v>1790</v>
      </c>
    </row>
    <row r="2" ht="31.5" customHeight="1" spans="1:3">
      <c r="A2" s="81" t="s">
        <v>1791</v>
      </c>
      <c r="B2" s="81"/>
      <c r="C2" s="81"/>
    </row>
    <row r="3" ht="30" customHeight="1" spans="1:3">
      <c r="A3" s="108" t="s">
        <v>1622</v>
      </c>
      <c r="B3" s="108"/>
      <c r="C3" s="108"/>
    </row>
    <row r="4" ht="33" customHeight="1" spans="1:3">
      <c r="A4" s="109" t="s">
        <v>1623</v>
      </c>
      <c r="B4" s="109" t="s">
        <v>1792</v>
      </c>
      <c r="C4" s="109" t="s">
        <v>1793</v>
      </c>
    </row>
    <row r="5" ht="45.9" customHeight="1" spans="1:3">
      <c r="A5" s="110" t="s">
        <v>832</v>
      </c>
      <c r="B5" s="111">
        <f>SUM(XFD6:XFD9)</f>
        <v>0</v>
      </c>
      <c r="C5" s="111">
        <f>SUM(XFD6:XFD9)</f>
        <v>0</v>
      </c>
    </row>
    <row r="6" ht="45.9" customHeight="1" spans="1:3">
      <c r="A6" s="110" t="s">
        <v>833</v>
      </c>
      <c r="B6" s="111">
        <f>261489+87847</f>
        <v>349336</v>
      </c>
      <c r="C6" s="111">
        <v>349304</v>
      </c>
    </row>
    <row r="7" ht="45.9" customHeight="1" spans="1:3">
      <c r="A7" s="110" t="s">
        <v>834</v>
      </c>
      <c r="B7" s="111">
        <f>64981+15944</f>
        <v>80925</v>
      </c>
      <c r="C7" s="111">
        <v>78678.210787</v>
      </c>
    </row>
    <row r="8" ht="45.9" customHeight="1" spans="1:3">
      <c r="A8" s="110" t="s">
        <v>835</v>
      </c>
      <c r="B8" s="111">
        <f>128218+28290</f>
        <v>156508</v>
      </c>
      <c r="C8" s="111">
        <v>148436</v>
      </c>
    </row>
    <row r="9" ht="45.9" customHeight="1" spans="1:3">
      <c r="A9" s="110" t="s">
        <v>836</v>
      </c>
      <c r="B9" s="111">
        <f>131595+5137</f>
        <v>136732</v>
      </c>
      <c r="C9" s="111">
        <v>129437</v>
      </c>
    </row>
    <row r="10" ht="45.9" customHeight="1" spans="1:2">
      <c r="A10" s="112" t="s">
        <v>1794</v>
      </c>
      <c r="B10" s="113"/>
    </row>
    <row r="11" ht="30" customHeight="1"/>
  </sheetData>
  <mergeCells count="3">
    <mergeCell ref="A2:C2"/>
    <mergeCell ref="A3:C3"/>
    <mergeCell ref="A10:B10"/>
  </mergeCells>
  <pageMargins left="0.786806" right="0.786806" top="0.944444" bottom="0.747917" header="0.314583" footer="0.511806"/>
  <pageSetup paperSize="9" scale="90" firstPageNumber="74" orientation="portrait" useFirstPageNumber="1" horizontalDpi="600" verticalDpi="600"/>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E6" sqref="E6"/>
    </sheetView>
  </sheetViews>
  <sheetFormatPr defaultColWidth="13.2166666666667" defaultRowHeight="24" customHeight="1" outlineLevelCol="2"/>
  <cols>
    <col min="1" max="1" width="13.2166666666667" style="79" customWidth="1"/>
    <col min="2" max="2" width="50" style="79" customWidth="1"/>
    <col min="3" max="3" width="15.8833333333333" style="95" customWidth="1"/>
    <col min="4" max="257" width="13.2166666666667" style="79" customWidth="1"/>
  </cols>
  <sheetData>
    <row r="1" ht="21" customHeight="1" spans="1:2">
      <c r="A1" s="91" t="s">
        <v>1795</v>
      </c>
      <c r="B1" s="92"/>
    </row>
    <row r="2" ht="26.25" spans="1:3">
      <c r="A2" s="81" t="s">
        <v>1796</v>
      </c>
      <c r="B2" s="82"/>
      <c r="C2" s="82"/>
    </row>
    <row r="3" ht="38.1" customHeight="1" spans="2:3">
      <c r="B3" s="83"/>
      <c r="C3" s="84" t="s">
        <v>2</v>
      </c>
    </row>
    <row r="4" ht="38.1" customHeight="1" spans="1:3">
      <c r="A4" s="85" t="s">
        <v>840</v>
      </c>
      <c r="B4" s="85" t="s">
        <v>841</v>
      </c>
      <c r="C4" s="85" t="s">
        <v>960</v>
      </c>
    </row>
    <row r="5" ht="38.1" customHeight="1" spans="1:3">
      <c r="A5" s="107"/>
      <c r="B5" s="100" t="s">
        <v>842</v>
      </c>
      <c r="C5" s="101">
        <f>SUM(XFD6:XFD11)</f>
        <v>0</v>
      </c>
    </row>
    <row r="6" ht="38.1" customHeight="1" spans="1:3">
      <c r="A6" s="99">
        <v>10202</v>
      </c>
      <c r="B6" s="102" t="s">
        <v>1797</v>
      </c>
      <c r="C6" s="103">
        <v>3356</v>
      </c>
    </row>
    <row r="7" ht="38.1" customHeight="1" spans="1:3">
      <c r="A7" s="99">
        <v>10203</v>
      </c>
      <c r="B7" s="102" t="s">
        <v>1798</v>
      </c>
      <c r="C7" s="103">
        <v>74734</v>
      </c>
    </row>
    <row r="8" ht="38.1" customHeight="1" spans="1:3">
      <c r="A8" s="99">
        <v>10204</v>
      </c>
      <c r="B8" s="102" t="s">
        <v>1799</v>
      </c>
      <c r="C8" s="103">
        <v>1660</v>
      </c>
    </row>
    <row r="9" ht="38.1" customHeight="1" spans="1:3">
      <c r="A9" s="99">
        <v>10210</v>
      </c>
      <c r="B9" s="104" t="s">
        <v>1800</v>
      </c>
      <c r="C9" s="103">
        <v>101391</v>
      </c>
    </row>
    <row r="10" ht="38.1" customHeight="1" spans="1:3">
      <c r="A10" s="99">
        <v>10211</v>
      </c>
      <c r="B10" s="104" t="s">
        <v>1801</v>
      </c>
      <c r="C10" s="103">
        <v>153649</v>
      </c>
    </row>
    <row r="11" ht="38.1" customHeight="1" spans="1:3">
      <c r="A11" s="99">
        <v>10212</v>
      </c>
      <c r="B11" s="104" t="s">
        <v>1802</v>
      </c>
      <c r="C11" s="103">
        <v>162566</v>
      </c>
    </row>
    <row r="12" customHeight="1" spans="1:3">
      <c r="A12" s="105" t="s">
        <v>1803</v>
      </c>
      <c r="B12" s="106"/>
      <c r="C12" s="106"/>
    </row>
    <row r="13" ht="67.95" customHeight="1" spans="1:3">
      <c r="A13" s="106"/>
      <c r="B13" s="106"/>
      <c r="C13" s="106"/>
    </row>
  </sheetData>
  <mergeCells count="2">
    <mergeCell ref="A2:C2"/>
    <mergeCell ref="A12:C13"/>
  </mergeCells>
  <pageMargins left="0.786806" right="0.786806" top="0.944444" bottom="0.747917" header="0.314583" footer="0.511806"/>
  <pageSetup paperSize="9" scale="90" firstPageNumber="75" orientation="portrait" useFirstPageNumber="1" horizontalDpi="600" verticalDpi="600"/>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E8" sqref="E8"/>
    </sheetView>
  </sheetViews>
  <sheetFormatPr defaultColWidth="32.8833333333333" defaultRowHeight="15" customHeight="1" outlineLevelCol="2"/>
  <cols>
    <col min="1" max="1" width="14.6666666666667" style="79" customWidth="1"/>
    <col min="2" max="2" width="41.6666666666667" style="79" customWidth="1"/>
    <col min="3" max="3" width="23.3333333333333" style="79" customWidth="1"/>
    <col min="4" max="257" width="32.8833333333333" style="79" customWidth="1"/>
  </cols>
  <sheetData>
    <row r="1" ht="24" customHeight="1" spans="1:2">
      <c r="A1" s="91" t="s">
        <v>1804</v>
      </c>
      <c r="B1" s="92"/>
    </row>
    <row r="2" ht="26.25" spans="1:3">
      <c r="A2" s="81" t="s">
        <v>1805</v>
      </c>
      <c r="B2" s="82"/>
      <c r="C2" s="82"/>
    </row>
    <row r="3" ht="24.75" customHeight="1" spans="2:3">
      <c r="B3" s="83"/>
      <c r="C3" s="84" t="s">
        <v>2</v>
      </c>
    </row>
    <row r="4" ht="39" customHeight="1" spans="1:3">
      <c r="A4" s="85" t="s">
        <v>853</v>
      </c>
      <c r="B4" s="85" t="s">
        <v>854</v>
      </c>
      <c r="C4" s="85" t="s">
        <v>960</v>
      </c>
    </row>
    <row r="5" ht="39" customHeight="1" spans="1:3">
      <c r="A5" s="99"/>
      <c r="B5" s="100" t="s">
        <v>855</v>
      </c>
      <c r="C5" s="101">
        <f>SUM(XFD6:XFD11)</f>
        <v>0</v>
      </c>
    </row>
    <row r="6" ht="39" customHeight="1" spans="1:3">
      <c r="A6" s="99">
        <v>20902</v>
      </c>
      <c r="B6" s="102" t="s">
        <v>1806</v>
      </c>
      <c r="C6" s="103">
        <v>2372</v>
      </c>
    </row>
    <row r="7" ht="39" customHeight="1" spans="1:3">
      <c r="A7" s="99">
        <v>20903</v>
      </c>
      <c r="B7" s="102" t="s">
        <v>1807</v>
      </c>
      <c r="C7" s="103">
        <v>58157</v>
      </c>
    </row>
    <row r="8" ht="39" customHeight="1" spans="1:3">
      <c r="A8" s="99">
        <v>20904</v>
      </c>
      <c r="B8" s="102" t="s">
        <v>1808</v>
      </c>
      <c r="C8" s="103">
        <v>1864</v>
      </c>
    </row>
    <row r="9" ht="39" customHeight="1" spans="1:3">
      <c r="A9" s="99">
        <v>20910</v>
      </c>
      <c r="B9" s="104" t="s">
        <v>1809</v>
      </c>
      <c r="C9" s="103">
        <v>59526</v>
      </c>
    </row>
    <row r="10" ht="39" customHeight="1" spans="1:3">
      <c r="A10" s="99">
        <v>20911</v>
      </c>
      <c r="B10" s="104" t="s">
        <v>1810</v>
      </c>
      <c r="C10" s="103">
        <v>153648</v>
      </c>
    </row>
    <row r="11" ht="39" customHeight="1" spans="1:3">
      <c r="A11" s="99">
        <v>20912</v>
      </c>
      <c r="B11" s="104" t="s">
        <v>1811</v>
      </c>
      <c r="C11" s="103">
        <v>158485</v>
      </c>
    </row>
    <row r="12" ht="39" customHeight="1" spans="1:3">
      <c r="A12" s="105" t="s">
        <v>1803</v>
      </c>
      <c r="B12" s="106"/>
      <c r="C12" s="106"/>
    </row>
    <row r="13" ht="51" customHeight="1" spans="1:3">
      <c r="A13" s="106"/>
      <c r="B13" s="106"/>
      <c r="C13" s="106"/>
    </row>
  </sheetData>
  <mergeCells count="2">
    <mergeCell ref="A2:C2"/>
    <mergeCell ref="A12:C13"/>
  </mergeCells>
  <pageMargins left="0.786806" right="0.786806" top="0.944444" bottom="0.747917" header="0.314583" footer="0.511806"/>
  <pageSetup paperSize="9" scale="90" firstPageNumber="76" orientation="portrait" useFirstPageNumber="1" horizontalDpi="600" vertic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7"/>
  <sheetViews>
    <sheetView topLeftCell="A75" workbookViewId="0">
      <selection activeCell="L20" sqref="L20"/>
    </sheetView>
  </sheetViews>
  <sheetFormatPr defaultColWidth="9.10833333333333" defaultRowHeight="13.5" customHeight="1" outlineLevelCol="2"/>
  <cols>
    <col min="1" max="1" width="18.6666666666667" style="467" customWidth="1"/>
    <col min="2" max="2" width="40.775" style="467" customWidth="1"/>
    <col min="3" max="3" width="18.2166666666667" style="468" customWidth="1"/>
    <col min="4" max="257" width="9.10833333333333" style="467" customWidth="1"/>
  </cols>
  <sheetData>
    <row r="1" s="366" customFormat="1" ht="19.95" customHeight="1" spans="1:3">
      <c r="A1" s="92" t="s">
        <v>183</v>
      </c>
      <c r="B1" s="92"/>
      <c r="C1" s="469"/>
    </row>
    <row r="2" ht="19.95" customHeight="1" spans="1:3">
      <c r="A2" s="82" t="s">
        <v>184</v>
      </c>
      <c r="B2" s="82"/>
      <c r="C2" s="469"/>
    </row>
    <row r="3" ht="19.95" customHeight="1" spans="1:3">
      <c r="A3" s="470"/>
      <c r="B3" s="470"/>
      <c r="C3" s="471" t="s">
        <v>185</v>
      </c>
    </row>
    <row r="4" ht="19.95" customHeight="1" spans="1:3">
      <c r="A4" s="85" t="s">
        <v>43</v>
      </c>
      <c r="B4" s="85" t="s">
        <v>44</v>
      </c>
      <c r="C4" s="472" t="s">
        <v>81</v>
      </c>
    </row>
    <row r="5" ht="19.95" customHeight="1" spans="1:3">
      <c r="A5" s="473"/>
      <c r="B5" s="363" t="s">
        <v>186</v>
      </c>
      <c r="C5" s="342">
        <f>XFD6+XFD133+XFD136+XFD162+XFD181+XFD198+XFD224+XFD300+XFD343+XFD365+XFD383+XFD431+XFD451+XFD462+XFD471+XFD474+XFD476+XFD486+XFD499+XFD510+XFD528+XFD531+XFD535</f>
        <v>0</v>
      </c>
    </row>
    <row r="6" ht="19.95" customHeight="1" spans="1:3">
      <c r="A6" s="317">
        <v>201</v>
      </c>
      <c r="B6" s="474" t="s">
        <v>187</v>
      </c>
      <c r="C6" s="111">
        <v>39160.589085</v>
      </c>
    </row>
    <row r="7" ht="19.95" customHeight="1" spans="1:3">
      <c r="A7" s="317">
        <v>20101</v>
      </c>
      <c r="B7" s="317" t="s">
        <v>188</v>
      </c>
      <c r="C7" s="111">
        <v>1073.223956</v>
      </c>
    </row>
    <row r="8" ht="19.95" customHeight="1" spans="1:3">
      <c r="A8" s="317">
        <v>2010101</v>
      </c>
      <c r="B8" s="317" t="s">
        <v>189</v>
      </c>
      <c r="C8" s="111">
        <v>795.638456</v>
      </c>
    </row>
    <row r="9" ht="19.95" customHeight="1" spans="1:3">
      <c r="A9" s="317">
        <v>2010102</v>
      </c>
      <c r="B9" s="317" t="s">
        <v>190</v>
      </c>
      <c r="C9" s="111">
        <v>119</v>
      </c>
    </row>
    <row r="10" ht="19.95" customHeight="1" spans="1:3">
      <c r="A10" s="317">
        <v>2010104</v>
      </c>
      <c r="B10" s="317" t="s">
        <v>191</v>
      </c>
      <c r="C10" s="111">
        <v>92.8855</v>
      </c>
    </row>
    <row r="11" ht="19.95" customHeight="1" spans="1:3">
      <c r="A11" s="317">
        <v>2010108</v>
      </c>
      <c r="B11" s="317" t="s">
        <v>192</v>
      </c>
      <c r="C11" s="111">
        <v>65.7</v>
      </c>
    </row>
    <row r="12" ht="19.95" customHeight="1" spans="1:3">
      <c r="A12" s="317">
        <v>20102</v>
      </c>
      <c r="B12" s="317" t="s">
        <v>193</v>
      </c>
      <c r="C12" s="111">
        <v>1091.626117</v>
      </c>
    </row>
    <row r="13" ht="19.95" customHeight="1" spans="1:3">
      <c r="A13" s="317">
        <v>2010201</v>
      </c>
      <c r="B13" s="317" t="s">
        <v>189</v>
      </c>
      <c r="C13" s="111">
        <v>811.955687</v>
      </c>
    </row>
    <row r="14" ht="19.95" customHeight="1" spans="1:3">
      <c r="A14" s="317">
        <v>2010202</v>
      </c>
      <c r="B14" s="317" t="s">
        <v>190</v>
      </c>
      <c r="C14" s="111">
        <v>13</v>
      </c>
    </row>
    <row r="15" ht="19.95" customHeight="1" spans="1:3">
      <c r="A15" s="317">
        <v>2010203</v>
      </c>
      <c r="B15" s="317" t="s">
        <v>194</v>
      </c>
      <c r="C15" s="111">
        <v>69</v>
      </c>
    </row>
    <row r="16" ht="19.95" customHeight="1" spans="1:3">
      <c r="A16" s="317">
        <v>2010204</v>
      </c>
      <c r="B16" s="317" t="s">
        <v>195</v>
      </c>
      <c r="C16" s="111">
        <v>71.67043</v>
      </c>
    </row>
    <row r="17" ht="19.95" customHeight="1" spans="1:3">
      <c r="A17" s="317">
        <v>2010205</v>
      </c>
      <c r="B17" s="317" t="s">
        <v>196</v>
      </c>
      <c r="C17" s="111">
        <v>51</v>
      </c>
    </row>
    <row r="18" ht="19.95" customHeight="1" spans="1:3">
      <c r="A18" s="317">
        <v>2010206</v>
      </c>
      <c r="B18" s="317" t="s">
        <v>197</v>
      </c>
      <c r="C18" s="111">
        <v>63</v>
      </c>
    </row>
    <row r="19" ht="19.95" customHeight="1" spans="1:3">
      <c r="A19" s="317">
        <v>2010299</v>
      </c>
      <c r="B19" s="317" t="s">
        <v>198</v>
      </c>
      <c r="C19" s="111">
        <v>12</v>
      </c>
    </row>
    <row r="20" ht="19.95" customHeight="1" spans="1:3">
      <c r="A20" s="317">
        <v>20103</v>
      </c>
      <c r="B20" s="317" t="s">
        <v>199</v>
      </c>
      <c r="C20" s="111">
        <v>6160.993152</v>
      </c>
    </row>
    <row r="21" ht="19.95" customHeight="1" spans="1:3">
      <c r="A21" s="317">
        <v>2010301</v>
      </c>
      <c r="B21" s="317" t="s">
        <v>189</v>
      </c>
      <c r="C21" s="111">
        <v>1450.62129</v>
      </c>
    </row>
    <row r="22" ht="19.95" customHeight="1" spans="1:3">
      <c r="A22" s="317">
        <v>2010302</v>
      </c>
      <c r="B22" s="317" t="s">
        <v>190</v>
      </c>
      <c r="C22" s="111">
        <v>136.9</v>
      </c>
    </row>
    <row r="23" ht="19.95" customHeight="1" spans="1:3">
      <c r="A23" s="317">
        <v>2010303</v>
      </c>
      <c r="B23" s="317" t="s">
        <v>194</v>
      </c>
      <c r="C23" s="111">
        <v>963.040614</v>
      </c>
    </row>
    <row r="24" ht="19.95" customHeight="1" spans="1:3">
      <c r="A24" s="317">
        <v>2010305</v>
      </c>
      <c r="B24" s="317" t="s">
        <v>200</v>
      </c>
      <c r="C24" s="111">
        <v>472.67526</v>
      </c>
    </row>
    <row r="25" ht="19.95" customHeight="1" spans="1:3">
      <c r="A25" s="317">
        <v>2010306</v>
      </c>
      <c r="B25" s="317" t="s">
        <v>201</v>
      </c>
      <c r="C25" s="111">
        <v>1484.729328</v>
      </c>
    </row>
    <row r="26" ht="19.95" customHeight="1" spans="1:3">
      <c r="A26" s="317">
        <v>2010308</v>
      </c>
      <c r="B26" s="317" t="s">
        <v>202</v>
      </c>
      <c r="C26" s="111">
        <v>353.1103</v>
      </c>
    </row>
    <row r="27" ht="19.95" customHeight="1" spans="1:3">
      <c r="A27" s="317">
        <v>2010350</v>
      </c>
      <c r="B27" s="317" t="s">
        <v>203</v>
      </c>
      <c r="C27" s="111">
        <v>596.32496</v>
      </c>
    </row>
    <row r="28" ht="19.95" customHeight="1" spans="1:3">
      <c r="A28" s="317">
        <v>2010399</v>
      </c>
      <c r="B28" s="317" t="s">
        <v>204</v>
      </c>
      <c r="C28" s="111">
        <v>703.5914</v>
      </c>
    </row>
    <row r="29" ht="19.95" customHeight="1" spans="1:3">
      <c r="A29" s="317">
        <v>20104</v>
      </c>
      <c r="B29" s="317" t="s">
        <v>205</v>
      </c>
      <c r="C29" s="111">
        <v>1298.020419</v>
      </c>
    </row>
    <row r="30" ht="19.95" customHeight="1" spans="1:3">
      <c r="A30" s="317">
        <v>2010401</v>
      </c>
      <c r="B30" s="317" t="s">
        <v>189</v>
      </c>
      <c r="C30" s="111">
        <v>892.225019</v>
      </c>
    </row>
    <row r="31" ht="19.95" customHeight="1" spans="1:3">
      <c r="A31" s="317">
        <v>2010402</v>
      </c>
      <c r="B31" s="317" t="s">
        <v>190</v>
      </c>
      <c r="C31" s="111">
        <v>154.1654</v>
      </c>
    </row>
    <row r="32" ht="19.95" customHeight="1" spans="1:3">
      <c r="A32" s="317">
        <v>2010404</v>
      </c>
      <c r="B32" s="317" t="s">
        <v>206</v>
      </c>
      <c r="C32" s="111">
        <v>100</v>
      </c>
    </row>
    <row r="33" ht="19.95" customHeight="1" spans="1:3">
      <c r="A33" s="317">
        <v>2010406</v>
      </c>
      <c r="B33" s="317" t="s">
        <v>207</v>
      </c>
      <c r="C33" s="111">
        <v>100</v>
      </c>
    </row>
    <row r="34" ht="19.95" customHeight="1" spans="1:3">
      <c r="A34" s="317">
        <v>2010408</v>
      </c>
      <c r="B34" s="317" t="s">
        <v>208</v>
      </c>
      <c r="C34" s="111">
        <v>22</v>
      </c>
    </row>
    <row r="35" ht="19.95" customHeight="1" spans="1:3">
      <c r="A35" s="317">
        <v>2010450</v>
      </c>
      <c r="B35" s="317" t="s">
        <v>203</v>
      </c>
      <c r="C35" s="111">
        <v>22.63</v>
      </c>
    </row>
    <row r="36" ht="19.95" customHeight="1" spans="1:3">
      <c r="A36" s="317">
        <v>2010499</v>
      </c>
      <c r="B36" s="317" t="s">
        <v>209</v>
      </c>
      <c r="C36" s="111">
        <v>7</v>
      </c>
    </row>
    <row r="37" ht="19.95" customHeight="1" spans="1:3">
      <c r="A37" s="317">
        <v>20105</v>
      </c>
      <c r="B37" s="317" t="s">
        <v>210</v>
      </c>
      <c r="C37" s="111">
        <v>1095.211325</v>
      </c>
    </row>
    <row r="38" ht="19.95" customHeight="1" spans="1:3">
      <c r="A38" s="317">
        <v>2010501</v>
      </c>
      <c r="B38" s="317" t="s">
        <v>189</v>
      </c>
      <c r="C38" s="111">
        <v>538.161325</v>
      </c>
    </row>
    <row r="39" ht="19.95" customHeight="1" spans="1:3">
      <c r="A39" s="317">
        <v>2010502</v>
      </c>
      <c r="B39" s="317" t="s">
        <v>190</v>
      </c>
      <c r="C39" s="111">
        <v>29.52</v>
      </c>
    </row>
    <row r="40" ht="19.95" customHeight="1" spans="1:3">
      <c r="A40" s="317">
        <v>2010505</v>
      </c>
      <c r="B40" s="317" t="s">
        <v>211</v>
      </c>
      <c r="C40" s="111">
        <v>102</v>
      </c>
    </row>
    <row r="41" ht="19.95" customHeight="1" spans="1:3">
      <c r="A41" s="317">
        <v>2010507</v>
      </c>
      <c r="B41" s="317" t="s">
        <v>212</v>
      </c>
      <c r="C41" s="111">
        <v>335.53</v>
      </c>
    </row>
    <row r="42" ht="19.95" customHeight="1" spans="1:3">
      <c r="A42" s="317">
        <v>2010508</v>
      </c>
      <c r="B42" s="317" t="s">
        <v>213</v>
      </c>
      <c r="C42" s="111">
        <v>90</v>
      </c>
    </row>
    <row r="43" ht="19.95" customHeight="1" spans="1:3">
      <c r="A43" s="317">
        <v>20106</v>
      </c>
      <c r="B43" s="317" t="s">
        <v>214</v>
      </c>
      <c r="C43" s="111">
        <v>1835.467324</v>
      </c>
    </row>
    <row r="44" ht="19.95" customHeight="1" spans="1:3">
      <c r="A44" s="317">
        <v>2010601</v>
      </c>
      <c r="B44" s="317" t="s">
        <v>189</v>
      </c>
      <c r="C44" s="111">
        <v>1466.127324</v>
      </c>
    </row>
    <row r="45" ht="19.95" customHeight="1" spans="1:3">
      <c r="A45" s="317">
        <v>2010602</v>
      </c>
      <c r="B45" s="317" t="s">
        <v>190</v>
      </c>
      <c r="C45" s="111">
        <v>10</v>
      </c>
    </row>
    <row r="46" ht="19.95" customHeight="1" spans="1:3">
      <c r="A46" s="317">
        <v>2010604</v>
      </c>
      <c r="B46" s="317" t="s">
        <v>215</v>
      </c>
      <c r="C46" s="111">
        <v>147.04</v>
      </c>
    </row>
    <row r="47" ht="19.95" customHeight="1" spans="1:3">
      <c r="A47" s="317">
        <v>2010605</v>
      </c>
      <c r="B47" s="317" t="s">
        <v>216</v>
      </c>
      <c r="C47" s="111">
        <v>70</v>
      </c>
    </row>
    <row r="48" ht="19.95" customHeight="1" spans="1:3">
      <c r="A48" s="317">
        <v>2010607</v>
      </c>
      <c r="B48" s="317" t="s">
        <v>217</v>
      </c>
      <c r="C48" s="111">
        <v>39.3</v>
      </c>
    </row>
    <row r="49" ht="19.95" customHeight="1" spans="1:3">
      <c r="A49" s="317">
        <v>2010608</v>
      </c>
      <c r="B49" s="317" t="s">
        <v>218</v>
      </c>
      <c r="C49" s="111">
        <v>30</v>
      </c>
    </row>
    <row r="50" ht="19.95" customHeight="1" spans="1:3">
      <c r="A50" s="317">
        <v>2010699</v>
      </c>
      <c r="B50" s="317" t="s">
        <v>219</v>
      </c>
      <c r="C50" s="111">
        <v>73</v>
      </c>
    </row>
    <row r="51" ht="19.95" customHeight="1" spans="1:3">
      <c r="A51" s="317">
        <v>20107</v>
      </c>
      <c r="B51" s="317" t="s">
        <v>220</v>
      </c>
      <c r="C51" s="111">
        <v>4200</v>
      </c>
    </row>
    <row r="52" ht="19.95" customHeight="1" spans="1:3">
      <c r="A52" s="317">
        <v>2010799</v>
      </c>
      <c r="B52" s="317" t="s">
        <v>221</v>
      </c>
      <c r="C52" s="111">
        <v>4200</v>
      </c>
    </row>
    <row r="53" ht="19.95" customHeight="1" spans="1:3">
      <c r="A53" s="317">
        <v>20108</v>
      </c>
      <c r="B53" s="317" t="s">
        <v>222</v>
      </c>
      <c r="C53" s="111">
        <f>SUM(XFD54:XFD57)</f>
        <v>0</v>
      </c>
    </row>
    <row r="54" ht="19.95" customHeight="1" spans="1:3">
      <c r="A54" s="317">
        <v>2010801</v>
      </c>
      <c r="B54" s="317" t="s">
        <v>189</v>
      </c>
      <c r="C54" s="111">
        <v>651.39906</v>
      </c>
    </row>
    <row r="55" ht="19.95" customHeight="1" spans="1:3">
      <c r="A55" s="317">
        <v>2010804</v>
      </c>
      <c r="B55" s="317" t="s">
        <v>223</v>
      </c>
      <c r="C55" s="111">
        <v>200</v>
      </c>
    </row>
    <row r="56" ht="19.95" customHeight="1" spans="1:3">
      <c r="A56" s="317">
        <v>2010806</v>
      </c>
      <c r="B56" s="317" t="s">
        <v>217</v>
      </c>
      <c r="C56" s="111">
        <v>15</v>
      </c>
    </row>
    <row r="57" ht="19.95" customHeight="1" spans="1:3">
      <c r="A57" s="317">
        <v>2010899</v>
      </c>
      <c r="B57" s="317" t="s">
        <v>224</v>
      </c>
      <c r="C57" s="111">
        <v>189.07</v>
      </c>
    </row>
    <row r="58" ht="19.95" customHeight="1" spans="1:3">
      <c r="A58" s="317">
        <v>20109</v>
      </c>
      <c r="B58" s="317" t="s">
        <v>225</v>
      </c>
      <c r="C58" s="111">
        <v>215</v>
      </c>
    </row>
    <row r="59" ht="19.95" customHeight="1" spans="1:3">
      <c r="A59" s="317">
        <v>2010901</v>
      </c>
      <c r="B59" s="317" t="s">
        <v>189</v>
      </c>
      <c r="C59" s="111">
        <v>215</v>
      </c>
    </row>
    <row r="60" ht="19.95" customHeight="1" spans="1:3">
      <c r="A60" s="317">
        <v>20110</v>
      </c>
      <c r="B60" s="317" t="s">
        <v>226</v>
      </c>
      <c r="C60" s="111">
        <v>565.459</v>
      </c>
    </row>
    <row r="61" ht="19.95" customHeight="1" spans="1:3">
      <c r="A61" s="317">
        <v>2011001</v>
      </c>
      <c r="B61" s="317" t="s">
        <v>189</v>
      </c>
      <c r="C61" s="111">
        <v>147.659</v>
      </c>
    </row>
    <row r="62" ht="19.95" customHeight="1" spans="1:3">
      <c r="A62" s="317">
        <v>2011004</v>
      </c>
      <c r="B62" s="317" t="s">
        <v>227</v>
      </c>
      <c r="C62" s="111">
        <v>3.2</v>
      </c>
    </row>
    <row r="63" ht="19.95" customHeight="1" spans="1:3">
      <c r="A63" s="317">
        <v>2011008</v>
      </c>
      <c r="B63" s="317" t="s">
        <v>228</v>
      </c>
      <c r="C63" s="111">
        <v>349.6</v>
      </c>
    </row>
    <row r="64" ht="19.95" customHeight="1" spans="1:3">
      <c r="A64" s="317">
        <v>2011099</v>
      </c>
      <c r="B64" s="317" t="s">
        <v>229</v>
      </c>
      <c r="C64" s="111">
        <v>65</v>
      </c>
    </row>
    <row r="65" ht="19.95" customHeight="1" spans="1:3">
      <c r="A65" s="317">
        <v>20111</v>
      </c>
      <c r="B65" s="317" t="s">
        <v>230</v>
      </c>
      <c r="C65" s="111">
        <v>5880.07628</v>
      </c>
    </row>
    <row r="66" ht="19.95" customHeight="1" spans="1:3">
      <c r="A66" s="317">
        <v>2011101</v>
      </c>
      <c r="B66" s="317" t="s">
        <v>189</v>
      </c>
      <c r="C66" s="111">
        <v>2647.534795</v>
      </c>
    </row>
    <row r="67" ht="19.95" customHeight="1" spans="1:3">
      <c r="A67" s="317">
        <v>2011104</v>
      </c>
      <c r="B67" s="317" t="s">
        <v>231</v>
      </c>
      <c r="C67" s="111">
        <v>2541.821485</v>
      </c>
    </row>
    <row r="68" ht="19.95" customHeight="1" spans="1:3">
      <c r="A68" s="317">
        <v>2011105</v>
      </c>
      <c r="B68" s="317" t="s">
        <v>232</v>
      </c>
      <c r="C68" s="111">
        <v>245.4</v>
      </c>
    </row>
    <row r="69" ht="19.95" customHeight="1" spans="1:3">
      <c r="A69" s="317">
        <v>2011106</v>
      </c>
      <c r="B69" s="317" t="s">
        <v>233</v>
      </c>
      <c r="C69" s="111">
        <v>204</v>
      </c>
    </row>
    <row r="70" ht="19.95" customHeight="1" spans="1:3">
      <c r="A70" s="317">
        <v>2011150</v>
      </c>
      <c r="B70" s="317" t="s">
        <v>203</v>
      </c>
      <c r="C70" s="111">
        <v>0.72</v>
      </c>
    </row>
    <row r="71" ht="19.95" customHeight="1" spans="1:3">
      <c r="A71" s="317">
        <v>2011199</v>
      </c>
      <c r="B71" s="317" t="s">
        <v>234</v>
      </c>
      <c r="C71" s="111">
        <v>240.6</v>
      </c>
    </row>
    <row r="72" ht="19.95" customHeight="1" spans="1:3">
      <c r="A72" s="317">
        <v>20113</v>
      </c>
      <c r="B72" s="317" t="s">
        <v>235</v>
      </c>
      <c r="C72" s="111">
        <v>346.267774</v>
      </c>
    </row>
    <row r="73" ht="19.95" customHeight="1" spans="1:3">
      <c r="A73" s="317">
        <v>2011308</v>
      </c>
      <c r="B73" s="317" t="s">
        <v>236</v>
      </c>
      <c r="C73" s="111">
        <v>346.267774</v>
      </c>
    </row>
    <row r="74" ht="19.95" customHeight="1" spans="1:3">
      <c r="A74" s="317">
        <v>20114</v>
      </c>
      <c r="B74" s="317" t="s">
        <v>237</v>
      </c>
      <c r="C74" s="111">
        <v>80</v>
      </c>
    </row>
    <row r="75" ht="19.95" customHeight="1" spans="1:3">
      <c r="A75" s="317">
        <v>2011499</v>
      </c>
      <c r="B75" s="317" t="s">
        <v>238</v>
      </c>
      <c r="C75" s="111">
        <v>80</v>
      </c>
    </row>
    <row r="76" ht="19.95" customHeight="1" spans="1:3">
      <c r="A76" s="317">
        <v>20123</v>
      </c>
      <c r="B76" s="317" t="s">
        <v>239</v>
      </c>
      <c r="C76" s="111">
        <v>58</v>
      </c>
    </row>
    <row r="77" ht="19.95" customHeight="1" spans="1:3">
      <c r="A77" s="317">
        <v>2012304</v>
      </c>
      <c r="B77" s="317" t="s">
        <v>240</v>
      </c>
      <c r="C77" s="111">
        <v>27</v>
      </c>
    </row>
    <row r="78" ht="19.95" customHeight="1" spans="1:3">
      <c r="A78" s="317">
        <v>2012399</v>
      </c>
      <c r="B78" s="317" t="s">
        <v>241</v>
      </c>
      <c r="C78" s="111">
        <v>31</v>
      </c>
    </row>
    <row r="79" ht="19.95" customHeight="1" spans="1:3">
      <c r="A79" s="317">
        <v>20126</v>
      </c>
      <c r="B79" s="317" t="s">
        <v>242</v>
      </c>
      <c r="C79" s="111">
        <v>316.024009</v>
      </c>
    </row>
    <row r="80" ht="19.95" customHeight="1" spans="1:3">
      <c r="A80" s="317">
        <v>2012601</v>
      </c>
      <c r="B80" s="317" t="s">
        <v>189</v>
      </c>
      <c r="C80" s="111">
        <v>241.424009</v>
      </c>
    </row>
    <row r="81" ht="19.95" customHeight="1" spans="1:3">
      <c r="A81" s="317">
        <v>2012604</v>
      </c>
      <c r="B81" s="317" t="s">
        <v>243</v>
      </c>
      <c r="C81" s="111">
        <v>70.6</v>
      </c>
    </row>
    <row r="82" ht="19.95" customHeight="1" spans="1:3">
      <c r="A82" s="317">
        <v>2012699</v>
      </c>
      <c r="B82" s="317" t="s">
        <v>244</v>
      </c>
      <c r="C82" s="111">
        <v>4</v>
      </c>
    </row>
    <row r="83" ht="19.95" customHeight="1" spans="1:3">
      <c r="A83" s="317">
        <v>20128</v>
      </c>
      <c r="B83" s="317" t="s">
        <v>245</v>
      </c>
      <c r="C83" s="111">
        <v>143.2042</v>
      </c>
    </row>
    <row r="84" ht="19.95" customHeight="1" spans="1:3">
      <c r="A84" s="317">
        <v>2012801</v>
      </c>
      <c r="B84" s="317" t="s">
        <v>189</v>
      </c>
      <c r="C84" s="111">
        <v>67.2042</v>
      </c>
    </row>
    <row r="85" ht="19.95" customHeight="1" spans="1:3">
      <c r="A85" s="317">
        <v>2012802</v>
      </c>
      <c r="B85" s="317" t="s">
        <v>190</v>
      </c>
      <c r="C85" s="111">
        <v>30</v>
      </c>
    </row>
    <row r="86" ht="19.95" customHeight="1" spans="1:3">
      <c r="A86" s="317">
        <v>2012804</v>
      </c>
      <c r="B86" s="317" t="s">
        <v>197</v>
      </c>
      <c r="C86" s="111">
        <v>46</v>
      </c>
    </row>
    <row r="87" ht="19.95" customHeight="1" spans="1:3">
      <c r="A87" s="317">
        <v>20129</v>
      </c>
      <c r="B87" s="317" t="s">
        <v>246</v>
      </c>
      <c r="C87" s="111">
        <v>784.578369</v>
      </c>
    </row>
    <row r="88" ht="19.95" customHeight="1" spans="1:3">
      <c r="A88" s="317">
        <v>2012901</v>
      </c>
      <c r="B88" s="317" t="s">
        <v>189</v>
      </c>
      <c r="C88" s="111">
        <v>528.078369</v>
      </c>
    </row>
    <row r="89" ht="19.95" customHeight="1" spans="1:3">
      <c r="A89" s="317">
        <v>2012902</v>
      </c>
      <c r="B89" s="317" t="s">
        <v>190</v>
      </c>
      <c r="C89" s="111">
        <v>220.5</v>
      </c>
    </row>
    <row r="90" ht="19.95" customHeight="1" spans="1:3">
      <c r="A90" s="317">
        <v>2012903</v>
      </c>
      <c r="B90" s="317" t="s">
        <v>194</v>
      </c>
      <c r="C90" s="111">
        <v>25</v>
      </c>
    </row>
    <row r="91" ht="19.95" customHeight="1" spans="1:3">
      <c r="A91" s="317">
        <v>2012999</v>
      </c>
      <c r="B91" s="317" t="s">
        <v>247</v>
      </c>
      <c r="C91" s="111">
        <v>11</v>
      </c>
    </row>
    <row r="92" ht="19.95" customHeight="1" spans="1:3">
      <c r="A92" s="317">
        <v>20131</v>
      </c>
      <c r="B92" s="317" t="s">
        <v>248</v>
      </c>
      <c r="C92" s="111">
        <v>2214.917865</v>
      </c>
    </row>
    <row r="93" ht="19.95" customHeight="1" spans="1:3">
      <c r="A93" s="317">
        <v>2013101</v>
      </c>
      <c r="B93" s="317" t="s">
        <v>189</v>
      </c>
      <c r="C93" s="111">
        <v>1243.664465</v>
      </c>
    </row>
    <row r="94" ht="19.95" customHeight="1" spans="1:3">
      <c r="A94" s="317">
        <v>2013105</v>
      </c>
      <c r="B94" s="317" t="s">
        <v>249</v>
      </c>
      <c r="C94" s="111">
        <v>967.2734</v>
      </c>
    </row>
    <row r="95" ht="19.95" customHeight="1" spans="1:3">
      <c r="A95" s="317">
        <v>2013199</v>
      </c>
      <c r="B95" s="317" t="s">
        <v>250</v>
      </c>
      <c r="C95" s="111">
        <v>3.98</v>
      </c>
    </row>
    <row r="96" ht="19.95" customHeight="1" spans="1:3">
      <c r="A96" s="317">
        <v>20132</v>
      </c>
      <c r="B96" s="317" t="s">
        <v>251</v>
      </c>
      <c r="C96" s="111">
        <v>815.228954</v>
      </c>
    </row>
    <row r="97" ht="19.95" customHeight="1" spans="1:3">
      <c r="A97" s="317">
        <v>2013201</v>
      </c>
      <c r="B97" s="317" t="s">
        <v>189</v>
      </c>
      <c r="C97" s="111">
        <v>545.158954</v>
      </c>
    </row>
    <row r="98" ht="19.95" customHeight="1" spans="1:3">
      <c r="A98" s="317">
        <v>2013202</v>
      </c>
      <c r="B98" s="317" t="s">
        <v>190</v>
      </c>
      <c r="C98" s="111">
        <v>122.83</v>
      </c>
    </row>
    <row r="99" ht="19.95" customHeight="1" spans="1:3">
      <c r="A99" s="317">
        <v>2013204</v>
      </c>
      <c r="B99" s="317" t="s">
        <v>252</v>
      </c>
      <c r="C99" s="111">
        <v>110</v>
      </c>
    </row>
    <row r="100" ht="19.95" customHeight="1" spans="1:3">
      <c r="A100" s="317">
        <v>2013299</v>
      </c>
      <c r="B100" s="317" t="s">
        <v>253</v>
      </c>
      <c r="C100" s="111">
        <v>37.24</v>
      </c>
    </row>
    <row r="101" ht="19.95" customHeight="1" spans="1:3">
      <c r="A101" s="317">
        <v>20133</v>
      </c>
      <c r="B101" s="317" t="s">
        <v>254</v>
      </c>
      <c r="C101" s="111">
        <v>912.482235</v>
      </c>
    </row>
    <row r="102" ht="19.95" customHeight="1" spans="1:3">
      <c r="A102" s="317">
        <v>2013301</v>
      </c>
      <c r="B102" s="317" t="s">
        <v>189</v>
      </c>
      <c r="C102" s="111">
        <v>461.482235</v>
      </c>
    </row>
    <row r="103" ht="19.95" customHeight="1" spans="1:3">
      <c r="A103" s="317">
        <v>2013302</v>
      </c>
      <c r="B103" s="317" t="s">
        <v>190</v>
      </c>
      <c r="C103" s="111">
        <v>193</v>
      </c>
    </row>
    <row r="104" ht="19.95" customHeight="1" spans="1:3">
      <c r="A104" s="317">
        <v>2013304</v>
      </c>
      <c r="B104" s="317" t="s">
        <v>255</v>
      </c>
      <c r="C104" s="111">
        <v>70</v>
      </c>
    </row>
    <row r="105" ht="19.95" customHeight="1" spans="1:3">
      <c r="A105" s="317">
        <v>2013399</v>
      </c>
      <c r="B105" s="317" t="s">
        <v>256</v>
      </c>
      <c r="C105" s="111">
        <v>188</v>
      </c>
    </row>
    <row r="106" ht="19.95" customHeight="1" spans="1:3">
      <c r="A106" s="317">
        <v>20134</v>
      </c>
      <c r="B106" s="317" t="s">
        <v>257</v>
      </c>
      <c r="C106" s="111">
        <v>462.5765</v>
      </c>
    </row>
    <row r="107" ht="19.95" customHeight="1" spans="1:3">
      <c r="A107" s="317">
        <v>2013401</v>
      </c>
      <c r="B107" s="317" t="s">
        <v>189</v>
      </c>
      <c r="C107" s="111">
        <v>303.5765</v>
      </c>
    </row>
    <row r="108" ht="19.95" customHeight="1" spans="1:3">
      <c r="A108" s="317">
        <v>2013402</v>
      </c>
      <c r="B108" s="317" t="s">
        <v>190</v>
      </c>
      <c r="C108" s="111">
        <v>121</v>
      </c>
    </row>
    <row r="109" ht="19.95" customHeight="1" spans="1:3">
      <c r="A109" s="317">
        <v>2013404</v>
      </c>
      <c r="B109" s="317" t="s">
        <v>258</v>
      </c>
      <c r="C109" s="111">
        <v>25</v>
      </c>
    </row>
    <row r="110" ht="19.95" customHeight="1" spans="1:3">
      <c r="A110" s="317">
        <v>2013405</v>
      </c>
      <c r="B110" s="317" t="s">
        <v>259</v>
      </c>
      <c r="C110" s="111">
        <v>3</v>
      </c>
    </row>
    <row r="111" ht="19.95" customHeight="1" spans="1:3">
      <c r="A111" s="317">
        <v>2013499</v>
      </c>
      <c r="B111" s="317" t="s">
        <v>260</v>
      </c>
      <c r="C111" s="111">
        <v>10</v>
      </c>
    </row>
    <row r="112" ht="19.95" customHeight="1" spans="1:3">
      <c r="A112" s="317">
        <v>20135</v>
      </c>
      <c r="B112" s="317" t="s">
        <v>261</v>
      </c>
      <c r="C112" s="111">
        <v>137.831269</v>
      </c>
    </row>
    <row r="113" ht="19.95" customHeight="1" spans="1:3">
      <c r="A113" s="317">
        <v>2013501</v>
      </c>
      <c r="B113" s="317" t="s">
        <v>189</v>
      </c>
      <c r="C113" s="111">
        <v>137.831269</v>
      </c>
    </row>
    <row r="114" ht="19.95" customHeight="1" spans="1:3">
      <c r="A114" s="317">
        <v>20136</v>
      </c>
      <c r="B114" s="317" t="s">
        <v>262</v>
      </c>
      <c r="C114" s="111">
        <v>30</v>
      </c>
    </row>
    <row r="115" ht="19.95" customHeight="1" spans="1:3">
      <c r="A115" s="317">
        <v>2013602</v>
      </c>
      <c r="B115" s="317" t="s">
        <v>190</v>
      </c>
      <c r="C115" s="111">
        <v>30</v>
      </c>
    </row>
    <row r="116" ht="19.95" customHeight="1" spans="1:3">
      <c r="A116" s="317">
        <v>20137</v>
      </c>
      <c r="B116" s="317" t="s">
        <v>263</v>
      </c>
      <c r="C116" s="111">
        <v>1706.441674</v>
      </c>
    </row>
    <row r="117" ht="19.95" customHeight="1" spans="1:3">
      <c r="A117" s="317">
        <v>2013704</v>
      </c>
      <c r="B117" s="317" t="s">
        <v>264</v>
      </c>
      <c r="C117" s="111">
        <v>989</v>
      </c>
    </row>
    <row r="118" ht="19.95" customHeight="1" spans="1:3">
      <c r="A118" s="317">
        <v>2013750</v>
      </c>
      <c r="B118" s="317" t="s">
        <v>203</v>
      </c>
      <c r="C118" s="111">
        <v>120.130114</v>
      </c>
    </row>
    <row r="119" ht="19.95" customHeight="1" spans="1:3">
      <c r="A119" s="317">
        <v>2013799</v>
      </c>
      <c r="B119" s="317" t="s">
        <v>265</v>
      </c>
      <c r="C119" s="111">
        <v>597.31156</v>
      </c>
    </row>
    <row r="120" ht="19.95" customHeight="1" spans="1:3">
      <c r="A120" s="317">
        <v>20138</v>
      </c>
      <c r="B120" s="317" t="s">
        <v>266</v>
      </c>
      <c r="C120" s="111">
        <v>5423.376807</v>
      </c>
    </row>
    <row r="121" ht="19.95" customHeight="1" spans="1:3">
      <c r="A121" s="317">
        <v>2013801</v>
      </c>
      <c r="B121" s="317" t="s">
        <v>189</v>
      </c>
      <c r="C121" s="111">
        <v>2973.282448</v>
      </c>
    </row>
    <row r="122" ht="19.95" customHeight="1" spans="1:3">
      <c r="A122" s="317">
        <v>2013802</v>
      </c>
      <c r="B122" s="317" t="s">
        <v>190</v>
      </c>
      <c r="C122" s="111">
        <v>23</v>
      </c>
    </row>
    <row r="123" ht="19.95" customHeight="1" spans="1:3">
      <c r="A123" s="317">
        <v>2013804</v>
      </c>
      <c r="B123" s="317" t="s">
        <v>267</v>
      </c>
      <c r="C123" s="111">
        <v>120</v>
      </c>
    </row>
    <row r="124" ht="19.95" customHeight="1" spans="1:3">
      <c r="A124" s="317">
        <v>2013805</v>
      </c>
      <c r="B124" s="317" t="s">
        <v>268</v>
      </c>
      <c r="C124" s="111">
        <v>8</v>
      </c>
    </row>
    <row r="125" ht="19.95" customHeight="1" spans="1:3">
      <c r="A125" s="317">
        <v>2013808</v>
      </c>
      <c r="B125" s="317" t="s">
        <v>217</v>
      </c>
      <c r="C125" s="111">
        <v>77.3</v>
      </c>
    </row>
    <row r="126" ht="19.95" customHeight="1" spans="1:3">
      <c r="A126" s="317">
        <v>2013812</v>
      </c>
      <c r="B126" s="317" t="s">
        <v>269</v>
      </c>
      <c r="C126" s="111">
        <v>216</v>
      </c>
    </row>
    <row r="127" ht="19.95" customHeight="1" spans="1:3">
      <c r="A127" s="317">
        <v>2013815</v>
      </c>
      <c r="B127" s="317" t="s">
        <v>270</v>
      </c>
      <c r="C127" s="111">
        <v>272</v>
      </c>
    </row>
    <row r="128" ht="19.95" customHeight="1" spans="1:3">
      <c r="A128" s="317">
        <v>2013816</v>
      </c>
      <c r="B128" s="317" t="s">
        <v>271</v>
      </c>
      <c r="C128" s="111">
        <v>73</v>
      </c>
    </row>
    <row r="129" ht="19.95" customHeight="1" spans="1:3">
      <c r="A129" s="317">
        <v>2013850</v>
      </c>
      <c r="B129" s="317" t="s">
        <v>203</v>
      </c>
      <c r="C129" s="111">
        <v>194.788023</v>
      </c>
    </row>
    <row r="130" ht="19.95" customHeight="1" spans="1:3">
      <c r="A130" s="317">
        <v>2013899</v>
      </c>
      <c r="B130" s="317" t="s">
        <v>272</v>
      </c>
      <c r="C130" s="111">
        <v>1466.006336</v>
      </c>
    </row>
    <row r="131" ht="19.95" customHeight="1" spans="1:3">
      <c r="A131" s="317">
        <v>20199</v>
      </c>
      <c r="B131" s="317" t="s">
        <v>273</v>
      </c>
      <c r="C131" s="111">
        <v>1259.112796</v>
      </c>
    </row>
    <row r="132" ht="19.95" customHeight="1" spans="1:3">
      <c r="A132" s="317">
        <v>2019999</v>
      </c>
      <c r="B132" s="317" t="s">
        <v>274</v>
      </c>
      <c r="C132" s="111">
        <v>1259.112796</v>
      </c>
    </row>
    <row r="133" ht="19.95" customHeight="1" spans="1:3">
      <c r="A133" s="317">
        <v>203</v>
      </c>
      <c r="B133" s="474" t="s">
        <v>275</v>
      </c>
      <c r="C133" s="111">
        <v>800</v>
      </c>
    </row>
    <row r="134" ht="19.95" customHeight="1" spans="1:3">
      <c r="A134" s="317">
        <v>20306</v>
      </c>
      <c r="B134" s="317" t="s">
        <v>276</v>
      </c>
      <c r="C134" s="111">
        <v>800</v>
      </c>
    </row>
    <row r="135" ht="19.95" customHeight="1" spans="1:3">
      <c r="A135" s="317">
        <v>2030607</v>
      </c>
      <c r="B135" s="317" t="s">
        <v>277</v>
      </c>
      <c r="C135" s="111">
        <v>800</v>
      </c>
    </row>
    <row r="136" ht="19.95" customHeight="1" spans="1:3">
      <c r="A136" s="317">
        <v>204</v>
      </c>
      <c r="B136" s="474" t="s">
        <v>278</v>
      </c>
      <c r="C136" s="111">
        <v>29157.968073</v>
      </c>
    </row>
    <row r="137" ht="19.95" customHeight="1" spans="1:3">
      <c r="A137" s="317">
        <v>20401</v>
      </c>
      <c r="B137" s="317" t="s">
        <v>279</v>
      </c>
      <c r="C137" s="111">
        <v>299</v>
      </c>
    </row>
    <row r="138" ht="19.95" customHeight="1" spans="1:3">
      <c r="A138" s="317">
        <v>2040199</v>
      </c>
      <c r="B138" s="317" t="s">
        <v>280</v>
      </c>
      <c r="C138" s="111">
        <v>299</v>
      </c>
    </row>
    <row r="139" ht="19.95" customHeight="1" spans="1:3">
      <c r="A139" s="317">
        <v>20402</v>
      </c>
      <c r="B139" s="317" t="s">
        <v>281</v>
      </c>
      <c r="C139" s="111">
        <v>27341.734885</v>
      </c>
    </row>
    <row r="140" ht="19.95" customHeight="1" spans="1:3">
      <c r="A140" s="317">
        <v>2040201</v>
      </c>
      <c r="B140" s="317" t="s">
        <v>189</v>
      </c>
      <c r="C140" s="111">
        <v>14596.694885</v>
      </c>
    </row>
    <row r="141" ht="19.95" customHeight="1" spans="1:3">
      <c r="A141" s="317">
        <v>2040202</v>
      </c>
      <c r="B141" s="317" t="s">
        <v>190</v>
      </c>
      <c r="C141" s="111">
        <v>69</v>
      </c>
    </row>
    <row r="142" ht="19.95" customHeight="1" spans="1:3">
      <c r="A142" s="317">
        <v>2040219</v>
      </c>
      <c r="B142" s="317" t="s">
        <v>217</v>
      </c>
      <c r="C142" s="111">
        <v>100</v>
      </c>
    </row>
    <row r="143" ht="19.95" customHeight="1" spans="1:3">
      <c r="A143" s="317">
        <v>2040220</v>
      </c>
      <c r="B143" s="317" t="s">
        <v>282</v>
      </c>
      <c r="C143" s="111">
        <v>7350.84</v>
      </c>
    </row>
    <row r="144" ht="19.95" customHeight="1" spans="1:3">
      <c r="A144" s="317">
        <v>2040299</v>
      </c>
      <c r="B144" s="317" t="s">
        <v>283</v>
      </c>
      <c r="C144" s="111">
        <v>5225.2</v>
      </c>
    </row>
    <row r="145" ht="19.95" customHeight="1" spans="1:3">
      <c r="A145" s="317">
        <v>20403</v>
      </c>
      <c r="B145" s="317" t="s">
        <v>284</v>
      </c>
      <c r="C145" s="111">
        <v>100</v>
      </c>
    </row>
    <row r="146" ht="19.95" customHeight="1" spans="1:3">
      <c r="A146" s="317">
        <v>2040301</v>
      </c>
      <c r="B146" s="317" t="s">
        <v>189</v>
      </c>
      <c r="C146" s="111">
        <v>100</v>
      </c>
    </row>
    <row r="147" ht="19.95" customHeight="1" spans="1:3">
      <c r="A147" s="317">
        <v>20404</v>
      </c>
      <c r="B147" s="317" t="s">
        <v>285</v>
      </c>
      <c r="C147" s="111">
        <v>260</v>
      </c>
    </row>
    <row r="148" ht="19.95" customHeight="1" spans="1:3">
      <c r="A148" s="317">
        <v>2040499</v>
      </c>
      <c r="B148" s="317" t="s">
        <v>286</v>
      </c>
      <c r="C148" s="111">
        <v>260</v>
      </c>
    </row>
    <row r="149" ht="19.95" customHeight="1" spans="1:3">
      <c r="A149" s="317">
        <v>20406</v>
      </c>
      <c r="B149" s="317" t="s">
        <v>287</v>
      </c>
      <c r="C149" s="111">
        <v>860.233188</v>
      </c>
    </row>
    <row r="150" ht="19.95" customHeight="1" spans="1:3">
      <c r="A150" s="317">
        <v>2040601</v>
      </c>
      <c r="B150" s="317" t="s">
        <v>189</v>
      </c>
      <c r="C150" s="111">
        <v>514.523188</v>
      </c>
    </row>
    <row r="151" ht="19.95" customHeight="1" spans="1:3">
      <c r="A151" s="317">
        <v>2040604</v>
      </c>
      <c r="B151" s="317" t="s">
        <v>288</v>
      </c>
      <c r="C151" s="111">
        <v>9.8</v>
      </c>
    </row>
    <row r="152" ht="19.95" customHeight="1" spans="1:3">
      <c r="A152" s="317">
        <v>2040605</v>
      </c>
      <c r="B152" s="317" t="s">
        <v>289</v>
      </c>
      <c r="C152" s="111">
        <v>10</v>
      </c>
    </row>
    <row r="153" ht="19.95" customHeight="1" spans="1:3">
      <c r="A153" s="317">
        <v>2040607</v>
      </c>
      <c r="B153" s="317" t="s">
        <v>290</v>
      </c>
      <c r="C153" s="111">
        <v>46.31</v>
      </c>
    </row>
    <row r="154" ht="19.95" customHeight="1" spans="1:3">
      <c r="A154" s="317">
        <v>2040609</v>
      </c>
      <c r="B154" s="317" t="s">
        <v>291</v>
      </c>
      <c r="C154" s="111">
        <v>10</v>
      </c>
    </row>
    <row r="155" ht="19.95" customHeight="1" spans="1:3">
      <c r="A155" s="317">
        <v>2040610</v>
      </c>
      <c r="B155" s="317" t="s">
        <v>292</v>
      </c>
      <c r="C155" s="111">
        <v>18.8</v>
      </c>
    </row>
    <row r="156" ht="19.95" customHeight="1" spans="1:3">
      <c r="A156" s="317">
        <v>2040612</v>
      </c>
      <c r="B156" s="317" t="s">
        <v>293</v>
      </c>
      <c r="C156" s="111">
        <v>88</v>
      </c>
    </row>
    <row r="157" ht="19.95" customHeight="1" spans="1:3">
      <c r="A157" s="317">
        <v>2040699</v>
      </c>
      <c r="B157" s="317" t="s">
        <v>294</v>
      </c>
      <c r="C157" s="111">
        <v>162.8</v>
      </c>
    </row>
    <row r="158" ht="19.95" customHeight="1" spans="1:3">
      <c r="A158" s="317">
        <v>20407</v>
      </c>
      <c r="B158" s="317" t="s">
        <v>295</v>
      </c>
      <c r="C158" s="111">
        <v>200</v>
      </c>
    </row>
    <row r="159" ht="19.95" customHeight="1" spans="1:3">
      <c r="A159" s="317">
        <v>2040704</v>
      </c>
      <c r="B159" s="317" t="s">
        <v>296</v>
      </c>
      <c r="C159" s="111">
        <v>200</v>
      </c>
    </row>
    <row r="160" ht="19.95" customHeight="1" spans="1:3">
      <c r="A160" s="317">
        <v>20499</v>
      </c>
      <c r="B160" s="317" t="s">
        <v>297</v>
      </c>
      <c r="C160" s="111">
        <v>97</v>
      </c>
    </row>
    <row r="161" ht="19.95" customHeight="1" spans="1:3">
      <c r="A161" s="317">
        <v>2049901</v>
      </c>
      <c r="B161" s="317" t="s">
        <v>298</v>
      </c>
      <c r="C161" s="111">
        <v>97</v>
      </c>
    </row>
    <row r="162" ht="19.95" customHeight="1" spans="1:3">
      <c r="A162" s="317">
        <v>205</v>
      </c>
      <c r="B162" s="474" t="s">
        <v>299</v>
      </c>
      <c r="C162" s="111">
        <v>32164.27354</v>
      </c>
    </row>
    <row r="163" ht="19.95" customHeight="1" spans="1:3">
      <c r="A163" s="317">
        <v>20501</v>
      </c>
      <c r="B163" s="317" t="s">
        <v>300</v>
      </c>
      <c r="C163" s="111">
        <v>1354.916408</v>
      </c>
    </row>
    <row r="164" ht="19.95" customHeight="1" spans="1:3">
      <c r="A164" s="317">
        <v>2050101</v>
      </c>
      <c r="B164" s="317" t="s">
        <v>189</v>
      </c>
      <c r="C164" s="111">
        <v>253.07575</v>
      </c>
    </row>
    <row r="165" ht="19.95" customHeight="1" spans="1:3">
      <c r="A165" s="317">
        <v>2050102</v>
      </c>
      <c r="B165" s="317" t="s">
        <v>190</v>
      </c>
      <c r="C165" s="111">
        <v>915.840658</v>
      </c>
    </row>
    <row r="166" ht="19.95" customHeight="1" spans="1:3">
      <c r="A166" s="317">
        <v>2050199</v>
      </c>
      <c r="B166" s="317" t="s">
        <v>301</v>
      </c>
      <c r="C166" s="111">
        <v>186</v>
      </c>
    </row>
    <row r="167" ht="19.95" customHeight="1" spans="1:3">
      <c r="A167" s="317">
        <v>20502</v>
      </c>
      <c r="B167" s="317" t="s">
        <v>302</v>
      </c>
      <c r="C167" s="111">
        <v>12213.62624</v>
      </c>
    </row>
    <row r="168" ht="19.95" customHeight="1" spans="1:3">
      <c r="A168" s="317">
        <v>2050201</v>
      </c>
      <c r="B168" s="317" t="s">
        <v>303</v>
      </c>
      <c r="C168" s="111">
        <v>83.98</v>
      </c>
    </row>
    <row r="169" ht="19.95" customHeight="1" spans="1:3">
      <c r="A169" s="317">
        <v>2050204</v>
      </c>
      <c r="B169" s="317" t="s">
        <v>304</v>
      </c>
      <c r="C169" s="111">
        <v>12084.64624</v>
      </c>
    </row>
    <row r="170" ht="19.95" customHeight="1" spans="1:3">
      <c r="A170" s="317">
        <v>2050299</v>
      </c>
      <c r="B170" s="317" t="s">
        <v>305</v>
      </c>
      <c r="C170" s="111">
        <v>45</v>
      </c>
    </row>
    <row r="171" ht="19.95" customHeight="1" spans="1:3">
      <c r="A171" s="317">
        <v>20503</v>
      </c>
      <c r="B171" s="317" t="s">
        <v>306</v>
      </c>
      <c r="C171" s="111">
        <v>12842.605888</v>
      </c>
    </row>
    <row r="172" ht="19.95" customHeight="1" spans="1:3">
      <c r="A172" s="317">
        <v>2050302</v>
      </c>
      <c r="B172" s="317" t="s">
        <v>307</v>
      </c>
      <c r="C172" s="111">
        <v>1061.882988</v>
      </c>
    </row>
    <row r="173" ht="19.95" customHeight="1" spans="1:3">
      <c r="A173" s="317">
        <v>2050303</v>
      </c>
      <c r="B173" s="317" t="s">
        <v>308</v>
      </c>
      <c r="C173" s="111">
        <v>3934.6169</v>
      </c>
    </row>
    <row r="174" ht="19.95" customHeight="1" spans="1:3">
      <c r="A174" s="317">
        <v>2050305</v>
      </c>
      <c r="B174" s="317" t="s">
        <v>309</v>
      </c>
      <c r="C174" s="111">
        <v>7846.106</v>
      </c>
    </row>
    <row r="175" ht="19.95" customHeight="1" spans="1:3">
      <c r="A175" s="317">
        <v>20504</v>
      </c>
      <c r="B175" s="317" t="s">
        <v>310</v>
      </c>
      <c r="C175" s="111">
        <v>24</v>
      </c>
    </row>
    <row r="176" ht="19.95" customHeight="1" spans="1:3">
      <c r="A176" s="317">
        <v>2050499</v>
      </c>
      <c r="B176" s="317" t="s">
        <v>311</v>
      </c>
      <c r="C176" s="111">
        <v>24</v>
      </c>
    </row>
    <row r="177" ht="19.95" customHeight="1" spans="1:3">
      <c r="A177" s="317">
        <v>20508</v>
      </c>
      <c r="B177" s="317" t="s">
        <v>312</v>
      </c>
      <c r="C177" s="111">
        <v>5178.651517</v>
      </c>
    </row>
    <row r="178" ht="19.95" customHeight="1" spans="1:3">
      <c r="A178" s="317">
        <v>2050802</v>
      </c>
      <c r="B178" s="317" t="s">
        <v>313</v>
      </c>
      <c r="C178" s="111">
        <v>5178.651517</v>
      </c>
    </row>
    <row r="179" ht="19.95" customHeight="1" spans="1:3">
      <c r="A179" s="317">
        <v>20599</v>
      </c>
      <c r="B179" s="317" t="s">
        <v>314</v>
      </c>
      <c r="C179" s="111">
        <v>550.473487</v>
      </c>
    </row>
    <row r="180" ht="19.95" customHeight="1" spans="1:3">
      <c r="A180" s="317">
        <v>2059999</v>
      </c>
      <c r="B180" s="317" t="s">
        <v>315</v>
      </c>
      <c r="C180" s="111">
        <v>550.473487</v>
      </c>
    </row>
    <row r="181" ht="19.95" customHeight="1" spans="1:3">
      <c r="A181" s="317">
        <v>206</v>
      </c>
      <c r="B181" s="474" t="s">
        <v>316</v>
      </c>
      <c r="C181" s="111">
        <v>2540.649214</v>
      </c>
    </row>
    <row r="182" ht="19.95" customHeight="1" spans="1:3">
      <c r="A182" s="317">
        <v>20601</v>
      </c>
      <c r="B182" s="317" t="s">
        <v>317</v>
      </c>
      <c r="C182" s="111">
        <v>256.338767</v>
      </c>
    </row>
    <row r="183" ht="19.95" customHeight="1" spans="1:3">
      <c r="A183" s="317">
        <v>2060101</v>
      </c>
      <c r="B183" s="317" t="s">
        <v>189</v>
      </c>
      <c r="C183" s="111">
        <v>243.031567</v>
      </c>
    </row>
    <row r="184" ht="19.95" customHeight="1" spans="1:3">
      <c r="A184" s="317">
        <v>2060102</v>
      </c>
      <c r="B184" s="317" t="s">
        <v>190</v>
      </c>
      <c r="C184" s="111">
        <v>13.3072</v>
      </c>
    </row>
    <row r="185" ht="19.95" customHeight="1" spans="1:3">
      <c r="A185" s="317">
        <v>20604</v>
      </c>
      <c r="B185" s="317" t="s">
        <v>318</v>
      </c>
      <c r="C185" s="111">
        <v>10</v>
      </c>
    </row>
    <row r="186" ht="19.95" customHeight="1" spans="1:3">
      <c r="A186" s="317">
        <v>2060404</v>
      </c>
      <c r="B186" s="317" t="s">
        <v>319</v>
      </c>
      <c r="C186" s="111">
        <v>10</v>
      </c>
    </row>
    <row r="187" ht="19.95" customHeight="1" spans="1:3">
      <c r="A187" s="317">
        <v>20605</v>
      </c>
      <c r="B187" s="317" t="s">
        <v>320</v>
      </c>
      <c r="C187" s="111">
        <v>418</v>
      </c>
    </row>
    <row r="188" ht="19.95" customHeight="1" spans="1:3">
      <c r="A188" s="317">
        <v>2060502</v>
      </c>
      <c r="B188" s="317" t="s">
        <v>321</v>
      </c>
      <c r="C188" s="111">
        <v>220</v>
      </c>
    </row>
    <row r="189" ht="19.95" customHeight="1" spans="1:3">
      <c r="A189" s="317">
        <v>2060599</v>
      </c>
      <c r="B189" s="317" t="s">
        <v>322</v>
      </c>
      <c r="C189" s="111">
        <v>198</v>
      </c>
    </row>
    <row r="190" ht="19.95" customHeight="1" spans="1:3">
      <c r="A190" s="317">
        <v>20607</v>
      </c>
      <c r="B190" s="317" t="s">
        <v>323</v>
      </c>
      <c r="C190" s="111">
        <v>207.310447</v>
      </c>
    </row>
    <row r="191" ht="19.95" customHeight="1" spans="1:3">
      <c r="A191" s="317">
        <v>2060701</v>
      </c>
      <c r="B191" s="317" t="s">
        <v>324</v>
      </c>
      <c r="C191" s="111">
        <v>106.810447</v>
      </c>
    </row>
    <row r="192" ht="19.95" customHeight="1" spans="1:3">
      <c r="A192" s="317">
        <v>2060702</v>
      </c>
      <c r="B192" s="317" t="s">
        <v>325</v>
      </c>
      <c r="C192" s="111">
        <v>68.5</v>
      </c>
    </row>
    <row r="193" ht="19.95" customHeight="1" spans="1:3">
      <c r="A193" s="317">
        <v>2060799</v>
      </c>
      <c r="B193" s="317" t="s">
        <v>326</v>
      </c>
      <c r="C193" s="111">
        <v>32</v>
      </c>
    </row>
    <row r="194" ht="19.95" customHeight="1" spans="1:3">
      <c r="A194" s="317">
        <v>20609</v>
      </c>
      <c r="B194" s="317" t="s">
        <v>327</v>
      </c>
      <c r="C194" s="111">
        <v>250</v>
      </c>
    </row>
    <row r="195" ht="19.95" customHeight="1" spans="1:3">
      <c r="A195" s="317">
        <v>2060901</v>
      </c>
      <c r="B195" s="317" t="s">
        <v>328</v>
      </c>
      <c r="C195" s="111">
        <v>250</v>
      </c>
    </row>
    <row r="196" ht="19.95" customHeight="1" spans="1:3">
      <c r="A196" s="317">
        <v>20699</v>
      </c>
      <c r="B196" s="317" t="s">
        <v>329</v>
      </c>
      <c r="C196" s="111">
        <v>1399</v>
      </c>
    </row>
    <row r="197" ht="19.95" customHeight="1" spans="1:3">
      <c r="A197" s="317">
        <v>2069901</v>
      </c>
      <c r="B197" s="317" t="s">
        <v>330</v>
      </c>
      <c r="C197" s="111">
        <v>1399</v>
      </c>
    </row>
    <row r="198" ht="19.95" customHeight="1" spans="1:3">
      <c r="A198" s="317">
        <v>207</v>
      </c>
      <c r="B198" s="474" t="s">
        <v>331</v>
      </c>
      <c r="C198" s="111">
        <v>11451.628385</v>
      </c>
    </row>
    <row r="199" ht="19.95" customHeight="1" spans="1:3">
      <c r="A199" s="317">
        <v>20701</v>
      </c>
      <c r="B199" s="317" t="s">
        <v>332</v>
      </c>
      <c r="C199" s="111">
        <v>3065.407591</v>
      </c>
    </row>
    <row r="200" ht="19.95" customHeight="1" spans="1:3">
      <c r="A200" s="317">
        <v>2070101</v>
      </c>
      <c r="B200" s="317" t="s">
        <v>189</v>
      </c>
      <c r="C200" s="111">
        <v>481.497977</v>
      </c>
    </row>
    <row r="201" ht="19.95" customHeight="1" spans="1:3">
      <c r="A201" s="317">
        <v>2070102</v>
      </c>
      <c r="B201" s="317" t="s">
        <v>190</v>
      </c>
      <c r="C201" s="111">
        <v>30</v>
      </c>
    </row>
    <row r="202" ht="19.95" customHeight="1" spans="1:3">
      <c r="A202" s="317">
        <v>2070104</v>
      </c>
      <c r="B202" s="317" t="s">
        <v>333</v>
      </c>
      <c r="C202" s="111">
        <v>321.9555</v>
      </c>
    </row>
    <row r="203" ht="19.95" customHeight="1" spans="1:3">
      <c r="A203" s="317">
        <v>2070107</v>
      </c>
      <c r="B203" s="317" t="s">
        <v>334</v>
      </c>
      <c r="C203" s="111">
        <v>20</v>
      </c>
    </row>
    <row r="204" ht="19.95" customHeight="1" spans="1:3">
      <c r="A204" s="317">
        <v>2070108</v>
      </c>
      <c r="B204" s="317" t="s">
        <v>335</v>
      </c>
      <c r="C204" s="111">
        <v>310.1</v>
      </c>
    </row>
    <row r="205" ht="19.95" customHeight="1" spans="1:3">
      <c r="A205" s="317">
        <v>2070110</v>
      </c>
      <c r="B205" s="317" t="s">
        <v>336</v>
      </c>
      <c r="C205" s="111">
        <v>320</v>
      </c>
    </row>
    <row r="206" ht="19.95" customHeight="1" spans="1:3">
      <c r="A206" s="317">
        <v>2070111</v>
      </c>
      <c r="B206" s="317" t="s">
        <v>337</v>
      </c>
      <c r="C206" s="111">
        <v>132</v>
      </c>
    </row>
    <row r="207" ht="19.95" customHeight="1" spans="1:3">
      <c r="A207" s="317">
        <v>2070112</v>
      </c>
      <c r="B207" s="317" t="s">
        <v>338</v>
      </c>
      <c r="C207" s="111">
        <v>150.383056</v>
      </c>
    </row>
    <row r="208" ht="19.95" customHeight="1" spans="1:3">
      <c r="A208" s="317">
        <v>2070199</v>
      </c>
      <c r="B208" s="317" t="s">
        <v>339</v>
      </c>
      <c r="C208" s="111">
        <v>1299.471058</v>
      </c>
    </row>
    <row r="209" ht="19.95" customHeight="1" spans="1:3">
      <c r="A209" s="317">
        <v>20702</v>
      </c>
      <c r="B209" s="317" t="s">
        <v>340</v>
      </c>
      <c r="C209" s="111">
        <v>6165.108748</v>
      </c>
    </row>
    <row r="210" ht="19.95" customHeight="1" spans="1:3">
      <c r="A210" s="317">
        <v>2070204</v>
      </c>
      <c r="B210" s="317" t="s">
        <v>341</v>
      </c>
      <c r="C210" s="111">
        <v>2957.603293</v>
      </c>
    </row>
    <row r="211" ht="19.95" customHeight="1" spans="1:3">
      <c r="A211" s="317">
        <v>2070205</v>
      </c>
      <c r="B211" s="317" t="s">
        <v>342</v>
      </c>
      <c r="C211" s="111">
        <v>1083.255455</v>
      </c>
    </row>
    <row r="212" ht="19.95" customHeight="1" spans="1:3">
      <c r="A212" s="317">
        <v>2070206</v>
      </c>
      <c r="B212" s="317" t="s">
        <v>343</v>
      </c>
      <c r="C212" s="111">
        <v>2124.25</v>
      </c>
    </row>
    <row r="213" ht="19.95" customHeight="1" spans="1:3">
      <c r="A213" s="317">
        <v>20703</v>
      </c>
      <c r="B213" s="317" t="s">
        <v>344</v>
      </c>
      <c r="C213" s="111">
        <v>20</v>
      </c>
    </row>
    <row r="214" ht="19.95" customHeight="1" spans="1:3">
      <c r="A214" s="317">
        <v>2070308</v>
      </c>
      <c r="B214" s="317" t="s">
        <v>345</v>
      </c>
      <c r="C214" s="111">
        <v>20</v>
      </c>
    </row>
    <row r="215" ht="19.95" customHeight="1" spans="1:3">
      <c r="A215" s="317">
        <v>20706</v>
      </c>
      <c r="B215" s="317" t="s">
        <v>346</v>
      </c>
      <c r="C215" s="111">
        <v>150.47</v>
      </c>
    </row>
    <row r="216" ht="19.95" customHeight="1" spans="1:3">
      <c r="A216" s="317">
        <v>2070605</v>
      </c>
      <c r="B216" s="317" t="s">
        <v>347</v>
      </c>
      <c r="C216" s="111">
        <v>135.47</v>
      </c>
    </row>
    <row r="217" ht="19.95" customHeight="1" spans="1:3">
      <c r="A217" s="317">
        <v>2070699</v>
      </c>
      <c r="B217" s="317" t="s">
        <v>348</v>
      </c>
      <c r="C217" s="111">
        <v>15</v>
      </c>
    </row>
    <row r="218" ht="19.95" customHeight="1" spans="1:3">
      <c r="A218" s="317">
        <v>20708</v>
      </c>
      <c r="B218" s="317" t="s">
        <v>349</v>
      </c>
      <c r="C218" s="111">
        <v>1660.8755</v>
      </c>
    </row>
    <row r="219" ht="19.95" customHeight="1" spans="1:3">
      <c r="A219" s="317">
        <v>2070804</v>
      </c>
      <c r="B219" s="317" t="s">
        <v>350</v>
      </c>
      <c r="C219" s="111">
        <v>387.9055</v>
      </c>
    </row>
    <row r="220" ht="19.95" customHeight="1" spans="1:3">
      <c r="A220" s="317">
        <v>2070805</v>
      </c>
      <c r="B220" s="317" t="s">
        <v>351</v>
      </c>
      <c r="C220" s="111">
        <v>1262.93</v>
      </c>
    </row>
    <row r="221" ht="19.95" customHeight="1" spans="1:3">
      <c r="A221" s="317">
        <v>2070899</v>
      </c>
      <c r="B221" s="317" t="s">
        <v>352</v>
      </c>
      <c r="C221" s="111">
        <v>10.04</v>
      </c>
    </row>
    <row r="222" ht="19.95" customHeight="1" spans="1:3">
      <c r="A222" s="317">
        <v>20799</v>
      </c>
      <c r="B222" s="317" t="s">
        <v>353</v>
      </c>
      <c r="C222" s="111">
        <v>389.766546</v>
      </c>
    </row>
    <row r="223" ht="19.95" customHeight="1" spans="1:3">
      <c r="A223" s="317">
        <v>2079999</v>
      </c>
      <c r="B223" s="317" t="s">
        <v>354</v>
      </c>
      <c r="C223" s="111">
        <v>389.766546</v>
      </c>
    </row>
    <row r="224" ht="19.95" customHeight="1" spans="1:3">
      <c r="A224" s="317">
        <v>208</v>
      </c>
      <c r="B224" s="474" t="s">
        <v>355</v>
      </c>
      <c r="C224" s="111">
        <v>38928.833439</v>
      </c>
    </row>
    <row r="225" ht="19.95" customHeight="1" spans="1:3">
      <c r="A225" s="317">
        <v>20801</v>
      </c>
      <c r="B225" s="317" t="s">
        <v>356</v>
      </c>
      <c r="C225" s="111">
        <v>1728.693331</v>
      </c>
    </row>
    <row r="226" ht="19.95" customHeight="1" spans="1:3">
      <c r="A226" s="317">
        <v>2080101</v>
      </c>
      <c r="B226" s="317" t="s">
        <v>189</v>
      </c>
      <c r="C226" s="111">
        <v>499.710769</v>
      </c>
    </row>
    <row r="227" ht="19.95" customHeight="1" spans="1:3">
      <c r="A227" s="317">
        <v>2080102</v>
      </c>
      <c r="B227" s="317" t="s">
        <v>190</v>
      </c>
      <c r="C227" s="111">
        <v>45.662</v>
      </c>
    </row>
    <row r="228" ht="19.95" customHeight="1" spans="1:3">
      <c r="A228" s="317">
        <v>2080105</v>
      </c>
      <c r="B228" s="317" t="s">
        <v>357</v>
      </c>
      <c r="C228" s="111">
        <v>129.558</v>
      </c>
    </row>
    <row r="229" ht="19.95" customHeight="1" spans="1:3">
      <c r="A229" s="317">
        <v>2080106</v>
      </c>
      <c r="B229" s="317" t="s">
        <v>358</v>
      </c>
      <c r="C229" s="111">
        <v>141.78265</v>
      </c>
    </row>
    <row r="230" ht="19.95" customHeight="1" spans="1:3">
      <c r="A230" s="317">
        <v>2080108</v>
      </c>
      <c r="B230" s="317" t="s">
        <v>217</v>
      </c>
      <c r="C230" s="111">
        <v>134.33</v>
      </c>
    </row>
    <row r="231" ht="19.95" customHeight="1" spans="1:3">
      <c r="A231" s="317">
        <v>2080109</v>
      </c>
      <c r="B231" s="317" t="s">
        <v>359</v>
      </c>
      <c r="C231" s="111">
        <v>449.169912</v>
      </c>
    </row>
    <row r="232" ht="19.95" customHeight="1" spans="1:3">
      <c r="A232" s="317">
        <v>2080111</v>
      </c>
      <c r="B232" s="317" t="s">
        <v>360</v>
      </c>
      <c r="C232" s="111">
        <v>277.404</v>
      </c>
    </row>
    <row r="233" ht="19.95" customHeight="1" spans="1:3">
      <c r="A233" s="317">
        <v>2080112</v>
      </c>
      <c r="B233" s="317" t="s">
        <v>361</v>
      </c>
      <c r="C233" s="111">
        <v>33.076</v>
      </c>
    </row>
    <row r="234" ht="19.95" customHeight="1" spans="1:3">
      <c r="A234" s="317">
        <v>2080199</v>
      </c>
      <c r="B234" s="317" t="s">
        <v>362</v>
      </c>
      <c r="C234" s="111">
        <v>18</v>
      </c>
    </row>
    <row r="235" ht="19.95" customHeight="1" spans="1:3">
      <c r="A235" s="317">
        <v>20802</v>
      </c>
      <c r="B235" s="317" t="s">
        <v>363</v>
      </c>
      <c r="C235" s="111">
        <v>486.586032</v>
      </c>
    </row>
    <row r="236" ht="19.95" customHeight="1" spans="1:3">
      <c r="A236" s="317">
        <v>2080201</v>
      </c>
      <c r="B236" s="317" t="s">
        <v>189</v>
      </c>
      <c r="C236" s="111">
        <v>333.994032</v>
      </c>
    </row>
    <row r="237" ht="19.95" customHeight="1" spans="1:3">
      <c r="A237" s="317">
        <v>2080202</v>
      </c>
      <c r="B237" s="317" t="s">
        <v>190</v>
      </c>
      <c r="C237" s="111">
        <v>75</v>
      </c>
    </row>
    <row r="238" ht="19.95" customHeight="1" spans="1:3">
      <c r="A238" s="317">
        <v>2080207</v>
      </c>
      <c r="B238" s="317" t="s">
        <v>364</v>
      </c>
      <c r="C238" s="111">
        <v>41.092</v>
      </c>
    </row>
    <row r="239" ht="19.95" customHeight="1" spans="1:3">
      <c r="A239" s="317">
        <v>2080208</v>
      </c>
      <c r="B239" s="317" t="s">
        <v>365</v>
      </c>
      <c r="C239" s="111">
        <v>6.5</v>
      </c>
    </row>
    <row r="240" ht="19.95" customHeight="1" spans="1:3">
      <c r="A240" s="317">
        <v>2080299</v>
      </c>
      <c r="B240" s="317" t="s">
        <v>366</v>
      </c>
      <c r="C240" s="111">
        <v>30</v>
      </c>
    </row>
    <row r="241" ht="19.95" customHeight="1" spans="1:3">
      <c r="A241" s="317">
        <v>20805</v>
      </c>
      <c r="B241" s="317" t="s">
        <v>367</v>
      </c>
      <c r="C241" s="111">
        <v>16358.805693</v>
      </c>
    </row>
    <row r="242" ht="19.95" customHeight="1" spans="1:3">
      <c r="A242" s="317">
        <v>2080501</v>
      </c>
      <c r="B242" s="317" t="s">
        <v>368</v>
      </c>
      <c r="C242" s="111">
        <v>3409.677173</v>
      </c>
    </row>
    <row r="243" ht="19.95" customHeight="1" spans="1:3">
      <c r="A243" s="317">
        <v>2080502</v>
      </c>
      <c r="B243" s="317" t="s">
        <v>369</v>
      </c>
      <c r="C243" s="111">
        <v>553.485941</v>
      </c>
    </row>
    <row r="244" ht="19.95" customHeight="1" spans="1:3">
      <c r="A244" s="317">
        <v>2080503</v>
      </c>
      <c r="B244" s="317" t="s">
        <v>370</v>
      </c>
      <c r="C244" s="111">
        <v>332.681822</v>
      </c>
    </row>
    <row r="245" ht="19.95" customHeight="1" spans="1:3">
      <c r="A245" s="317">
        <v>2080505</v>
      </c>
      <c r="B245" s="317" t="s">
        <v>371</v>
      </c>
      <c r="C245" s="111">
        <v>4525.548117</v>
      </c>
    </row>
    <row r="246" ht="19.95" customHeight="1" spans="1:3">
      <c r="A246" s="317">
        <v>2080506</v>
      </c>
      <c r="B246" s="317" t="s">
        <v>372</v>
      </c>
      <c r="C246" s="111">
        <v>190.33464</v>
      </c>
    </row>
    <row r="247" ht="19.95" customHeight="1" spans="1:3">
      <c r="A247" s="317">
        <v>2080507</v>
      </c>
      <c r="B247" s="317" t="s">
        <v>373</v>
      </c>
      <c r="C247" s="111">
        <v>7222</v>
      </c>
    </row>
    <row r="248" ht="19.95" customHeight="1" spans="1:3">
      <c r="A248" s="317">
        <v>2080599</v>
      </c>
      <c r="B248" s="317" t="s">
        <v>374</v>
      </c>
      <c r="C248" s="111">
        <v>125.078</v>
      </c>
    </row>
    <row r="249" ht="19.95" customHeight="1" spans="1:3">
      <c r="A249" s="317">
        <v>20806</v>
      </c>
      <c r="B249" s="317" t="s">
        <v>375</v>
      </c>
      <c r="C249" s="111">
        <v>351.058264</v>
      </c>
    </row>
    <row r="250" ht="19.95" customHeight="1" spans="1:3">
      <c r="A250" s="317">
        <v>2080601</v>
      </c>
      <c r="B250" s="317" t="s">
        <v>376</v>
      </c>
      <c r="C250" s="111">
        <v>351.058264</v>
      </c>
    </row>
    <row r="251" ht="19.95" customHeight="1" spans="1:3">
      <c r="A251" s="317">
        <v>20807</v>
      </c>
      <c r="B251" s="317" t="s">
        <v>377</v>
      </c>
      <c r="C251" s="111">
        <v>3268</v>
      </c>
    </row>
    <row r="252" ht="19.95" customHeight="1" spans="1:3">
      <c r="A252" s="317">
        <v>2080799</v>
      </c>
      <c r="B252" s="317" t="s">
        <v>378</v>
      </c>
      <c r="C252" s="111">
        <v>3268</v>
      </c>
    </row>
    <row r="253" ht="19.95" customHeight="1" spans="1:3">
      <c r="A253" s="317">
        <v>20808</v>
      </c>
      <c r="B253" s="317" t="s">
        <v>379</v>
      </c>
      <c r="C253" s="111">
        <v>292.687053</v>
      </c>
    </row>
    <row r="254" ht="19.95" customHeight="1" spans="1:3">
      <c r="A254" s="317">
        <v>2080802</v>
      </c>
      <c r="B254" s="317" t="s">
        <v>380</v>
      </c>
      <c r="C254" s="111">
        <v>122.910053</v>
      </c>
    </row>
    <row r="255" ht="19.95" customHeight="1" spans="1:3">
      <c r="A255" s="317">
        <v>2080805</v>
      </c>
      <c r="B255" s="317" t="s">
        <v>381</v>
      </c>
      <c r="C255" s="111">
        <v>26</v>
      </c>
    </row>
    <row r="256" ht="19.95" customHeight="1" spans="1:3">
      <c r="A256" s="317">
        <v>2080899</v>
      </c>
      <c r="B256" s="317" t="s">
        <v>382</v>
      </c>
      <c r="C256" s="111">
        <v>143.777</v>
      </c>
    </row>
    <row r="257" ht="19.95" customHeight="1" spans="1:3">
      <c r="A257" s="317">
        <v>20809</v>
      </c>
      <c r="B257" s="317" t="s">
        <v>383</v>
      </c>
      <c r="C257" s="111">
        <v>1478.948879</v>
      </c>
    </row>
    <row r="258" ht="19.95" customHeight="1" spans="1:3">
      <c r="A258" s="317">
        <v>2080901</v>
      </c>
      <c r="B258" s="317" t="s">
        <v>384</v>
      </c>
      <c r="C258" s="111">
        <v>2.8</v>
      </c>
    </row>
    <row r="259" ht="19.95" customHeight="1" spans="1:3">
      <c r="A259" s="317">
        <v>2080902</v>
      </c>
      <c r="B259" s="317" t="s">
        <v>385</v>
      </c>
      <c r="C259" s="111">
        <v>146.52288</v>
      </c>
    </row>
    <row r="260" ht="19.95" customHeight="1" spans="1:3">
      <c r="A260" s="317">
        <v>2080904</v>
      </c>
      <c r="B260" s="317" t="s">
        <v>386</v>
      </c>
      <c r="C260" s="111">
        <v>22.049</v>
      </c>
    </row>
    <row r="261" ht="19.95" customHeight="1" spans="1:3">
      <c r="A261" s="317">
        <v>2080905</v>
      </c>
      <c r="B261" s="317" t="s">
        <v>387</v>
      </c>
      <c r="C261" s="111">
        <v>100.425</v>
      </c>
    </row>
    <row r="262" ht="19.95" customHeight="1" spans="1:3">
      <c r="A262" s="317">
        <v>2080999</v>
      </c>
      <c r="B262" s="317" t="s">
        <v>388</v>
      </c>
      <c r="C262" s="111">
        <v>1207.151999</v>
      </c>
    </row>
    <row r="263" ht="19.95" customHeight="1" spans="1:3">
      <c r="A263" s="317">
        <v>20810</v>
      </c>
      <c r="B263" s="317" t="s">
        <v>389</v>
      </c>
      <c r="C263" s="111">
        <v>372.02478</v>
      </c>
    </row>
    <row r="264" ht="19.95" customHeight="1" spans="1:3">
      <c r="A264" s="317">
        <v>2081001</v>
      </c>
      <c r="B264" s="317" t="s">
        <v>390</v>
      </c>
      <c r="C264" s="111">
        <v>52.5</v>
      </c>
    </row>
    <row r="265" ht="19.95" customHeight="1" spans="1:3">
      <c r="A265" s="317">
        <v>2081002</v>
      </c>
      <c r="B265" s="317" t="s">
        <v>391</v>
      </c>
      <c r="C265" s="111">
        <v>32</v>
      </c>
    </row>
    <row r="266" ht="19.95" customHeight="1" spans="1:3">
      <c r="A266" s="317">
        <v>2081004</v>
      </c>
      <c r="B266" s="317" t="s">
        <v>392</v>
      </c>
      <c r="C266" s="111">
        <v>25</v>
      </c>
    </row>
    <row r="267" ht="19.95" customHeight="1" spans="1:3">
      <c r="A267" s="317">
        <v>2081005</v>
      </c>
      <c r="B267" s="317" t="s">
        <v>393</v>
      </c>
      <c r="C267" s="111">
        <v>210.52478</v>
      </c>
    </row>
    <row r="268" ht="19.95" customHeight="1" spans="1:3">
      <c r="A268" s="317">
        <v>2081099</v>
      </c>
      <c r="B268" s="317" t="s">
        <v>394</v>
      </c>
      <c r="C268" s="111">
        <v>52</v>
      </c>
    </row>
    <row r="269" ht="19.95" customHeight="1" spans="1:3">
      <c r="A269" s="317">
        <v>20811</v>
      </c>
      <c r="B269" s="317" t="s">
        <v>395</v>
      </c>
      <c r="C269" s="111">
        <v>1593.588607</v>
      </c>
    </row>
    <row r="270" ht="19.95" customHeight="1" spans="1:3">
      <c r="A270" s="317">
        <v>2081101</v>
      </c>
      <c r="B270" s="317" t="s">
        <v>189</v>
      </c>
      <c r="C270" s="111">
        <v>115.631542</v>
      </c>
    </row>
    <row r="271" ht="19.95" customHeight="1" spans="1:3">
      <c r="A271" s="317">
        <v>2081102</v>
      </c>
      <c r="B271" s="317" t="s">
        <v>190</v>
      </c>
      <c r="C271" s="111">
        <v>42.24</v>
      </c>
    </row>
    <row r="272" ht="19.95" customHeight="1" spans="1:3">
      <c r="A272" s="317">
        <v>2081104</v>
      </c>
      <c r="B272" s="317" t="s">
        <v>396</v>
      </c>
      <c r="C272" s="111">
        <v>96.917065</v>
      </c>
    </row>
    <row r="273" ht="19.95" customHeight="1" spans="1:3">
      <c r="A273" s="317">
        <v>2081105</v>
      </c>
      <c r="B273" s="317" t="s">
        <v>397</v>
      </c>
      <c r="C273" s="111">
        <v>290</v>
      </c>
    </row>
    <row r="274" ht="19.95" customHeight="1" spans="1:3">
      <c r="A274" s="317">
        <v>2081106</v>
      </c>
      <c r="B274" s="317" t="s">
        <v>398</v>
      </c>
      <c r="C274" s="111">
        <v>30</v>
      </c>
    </row>
    <row r="275" ht="19.95" customHeight="1" spans="1:3">
      <c r="A275" s="317">
        <v>2081199</v>
      </c>
      <c r="B275" s="317" t="s">
        <v>399</v>
      </c>
      <c r="C275" s="111">
        <v>1018.8</v>
      </c>
    </row>
    <row r="276" ht="19.95" customHeight="1" spans="1:3">
      <c r="A276" s="317">
        <v>20816</v>
      </c>
      <c r="B276" s="317" t="s">
        <v>400</v>
      </c>
      <c r="C276" s="111">
        <v>48.0285</v>
      </c>
    </row>
    <row r="277" ht="19.95" customHeight="1" spans="1:3">
      <c r="A277" s="317">
        <v>2081601</v>
      </c>
      <c r="B277" s="317" t="s">
        <v>189</v>
      </c>
      <c r="C277" s="111">
        <v>45.0285</v>
      </c>
    </row>
    <row r="278" ht="19.95" customHeight="1" spans="1:3">
      <c r="A278" s="317">
        <v>2081602</v>
      </c>
      <c r="B278" s="317" t="s">
        <v>190</v>
      </c>
      <c r="C278" s="111">
        <v>3</v>
      </c>
    </row>
    <row r="279" ht="19.95" customHeight="1" spans="1:3">
      <c r="A279" s="317">
        <v>20819</v>
      </c>
      <c r="B279" s="317" t="s">
        <v>401</v>
      </c>
      <c r="C279" s="111">
        <v>528.64</v>
      </c>
    </row>
    <row r="280" ht="19.95" customHeight="1" spans="1:3">
      <c r="A280" s="317">
        <v>2081901</v>
      </c>
      <c r="B280" s="317" t="s">
        <v>402</v>
      </c>
      <c r="C280" s="111">
        <v>192.64</v>
      </c>
    </row>
    <row r="281" ht="19.95" customHeight="1" spans="1:3">
      <c r="A281" s="317">
        <v>2081902</v>
      </c>
      <c r="B281" s="317" t="s">
        <v>403</v>
      </c>
      <c r="C281" s="111">
        <v>336</v>
      </c>
    </row>
    <row r="282" ht="19.95" customHeight="1" spans="1:3">
      <c r="A282" s="317">
        <v>20820</v>
      </c>
      <c r="B282" s="317" t="s">
        <v>404</v>
      </c>
      <c r="C282" s="111">
        <v>131.21</v>
      </c>
    </row>
    <row r="283" ht="19.95" customHeight="1" spans="1:3">
      <c r="A283" s="317">
        <v>2082002</v>
      </c>
      <c r="B283" s="317" t="s">
        <v>405</v>
      </c>
      <c r="C283" s="111">
        <v>131.21</v>
      </c>
    </row>
    <row r="284" ht="19.95" customHeight="1" spans="1:3">
      <c r="A284" s="317">
        <v>20821</v>
      </c>
      <c r="B284" s="317" t="s">
        <v>406</v>
      </c>
      <c r="C284" s="111">
        <v>120</v>
      </c>
    </row>
    <row r="285" ht="19.95" customHeight="1" spans="1:3">
      <c r="A285" s="317">
        <v>2082101</v>
      </c>
      <c r="B285" s="317" t="s">
        <v>407</v>
      </c>
      <c r="C285" s="111">
        <v>120</v>
      </c>
    </row>
    <row r="286" ht="19.95" customHeight="1" spans="1:3">
      <c r="A286" s="317">
        <v>20825</v>
      </c>
      <c r="B286" s="317" t="s">
        <v>408</v>
      </c>
      <c r="C286" s="111">
        <v>87</v>
      </c>
    </row>
    <row r="287" ht="19.95" customHeight="1" spans="1:3">
      <c r="A287" s="317">
        <v>2082501</v>
      </c>
      <c r="B287" s="317" t="s">
        <v>409</v>
      </c>
      <c r="C287" s="111">
        <v>87</v>
      </c>
    </row>
    <row r="288" ht="19.95" customHeight="1" spans="1:3">
      <c r="A288" s="317">
        <v>20826</v>
      </c>
      <c r="B288" s="317" t="s">
        <v>410</v>
      </c>
      <c r="C288" s="111">
        <v>10911</v>
      </c>
    </row>
    <row r="289" ht="19.95" customHeight="1" spans="1:3">
      <c r="A289" s="317">
        <v>2082601</v>
      </c>
      <c r="B289" s="317" t="s">
        <v>411</v>
      </c>
      <c r="C289" s="111">
        <v>10911</v>
      </c>
    </row>
    <row r="290" ht="19.95" customHeight="1" spans="1:3">
      <c r="A290" s="317">
        <v>20827</v>
      </c>
      <c r="B290" s="317" t="s">
        <v>412</v>
      </c>
      <c r="C290" s="111">
        <v>107.957</v>
      </c>
    </row>
    <row r="291" ht="19.95" customHeight="1" spans="1:3">
      <c r="A291" s="317">
        <v>2082799</v>
      </c>
      <c r="B291" s="317" t="s">
        <v>413</v>
      </c>
      <c r="C291" s="111">
        <v>107.957</v>
      </c>
    </row>
    <row r="292" ht="19.95" customHeight="1" spans="1:3">
      <c r="A292" s="317">
        <v>20828</v>
      </c>
      <c r="B292" s="317" t="s">
        <v>414</v>
      </c>
      <c r="C292" s="111">
        <v>770.125713</v>
      </c>
    </row>
    <row r="293" ht="19.95" customHeight="1" spans="1:3">
      <c r="A293" s="317">
        <v>2082801</v>
      </c>
      <c r="B293" s="317" t="s">
        <v>189</v>
      </c>
      <c r="C293" s="111">
        <v>353.934901</v>
      </c>
    </row>
    <row r="294" ht="19.95" customHeight="1" spans="1:3">
      <c r="A294" s="317">
        <v>2082802</v>
      </c>
      <c r="B294" s="317" t="s">
        <v>190</v>
      </c>
      <c r="C294" s="111">
        <v>25</v>
      </c>
    </row>
    <row r="295" ht="19.95" customHeight="1" spans="1:3">
      <c r="A295" s="317">
        <v>2082804</v>
      </c>
      <c r="B295" s="317" t="s">
        <v>415</v>
      </c>
      <c r="C295" s="111">
        <v>262.060812</v>
      </c>
    </row>
    <row r="296" ht="19.95" customHeight="1" spans="1:3">
      <c r="A296" s="317">
        <v>2082850</v>
      </c>
      <c r="B296" s="317" t="s">
        <v>203</v>
      </c>
      <c r="C296" s="111">
        <v>87.77</v>
      </c>
    </row>
    <row r="297" ht="19.95" customHeight="1" spans="1:3">
      <c r="A297" s="317">
        <v>2082899</v>
      </c>
      <c r="B297" s="317" t="s">
        <v>416</v>
      </c>
      <c r="C297" s="111">
        <v>41.36</v>
      </c>
    </row>
    <row r="298" ht="19.95" customHeight="1" spans="1:3">
      <c r="A298" s="317">
        <v>20899</v>
      </c>
      <c r="B298" s="317" t="s">
        <v>417</v>
      </c>
      <c r="C298" s="111">
        <v>294.479587</v>
      </c>
    </row>
    <row r="299" ht="19.95" customHeight="1" spans="1:3">
      <c r="A299" s="317">
        <v>2089901</v>
      </c>
      <c r="B299" s="317" t="s">
        <v>418</v>
      </c>
      <c r="C299" s="111">
        <v>294.479587</v>
      </c>
    </row>
    <row r="300" ht="19.95" customHeight="1" spans="1:3">
      <c r="A300" s="317">
        <v>210</v>
      </c>
      <c r="B300" s="474" t="s">
        <v>419</v>
      </c>
      <c r="C300" s="111">
        <v>55617.740949</v>
      </c>
    </row>
    <row r="301" ht="19.95" customHeight="1" spans="1:3">
      <c r="A301" s="317">
        <v>21001</v>
      </c>
      <c r="B301" s="317" t="s">
        <v>420</v>
      </c>
      <c r="C301" s="111">
        <v>561.365935</v>
      </c>
    </row>
    <row r="302" ht="19.95" customHeight="1" spans="1:3">
      <c r="A302" s="317">
        <v>2100101</v>
      </c>
      <c r="B302" s="317" t="s">
        <v>189</v>
      </c>
      <c r="C302" s="111">
        <v>540.555935</v>
      </c>
    </row>
    <row r="303" ht="19.95" customHeight="1" spans="1:3">
      <c r="A303" s="317">
        <v>2100199</v>
      </c>
      <c r="B303" s="317" t="s">
        <v>421</v>
      </c>
      <c r="C303" s="111">
        <v>20.81</v>
      </c>
    </row>
    <row r="304" ht="19.95" customHeight="1" spans="1:3">
      <c r="A304" s="317">
        <v>21002</v>
      </c>
      <c r="B304" s="317" t="s">
        <v>422</v>
      </c>
      <c r="C304" s="111">
        <v>19872.1953</v>
      </c>
    </row>
    <row r="305" ht="19.95" customHeight="1" spans="1:3">
      <c r="A305" s="317">
        <v>2100201</v>
      </c>
      <c r="B305" s="317" t="s">
        <v>423</v>
      </c>
      <c r="C305" s="111">
        <v>469.3043</v>
      </c>
    </row>
    <row r="306" ht="19.95" customHeight="1" spans="1:3">
      <c r="A306" s="317">
        <v>2100202</v>
      </c>
      <c r="B306" s="317" t="s">
        <v>424</v>
      </c>
      <c r="C306" s="111">
        <v>14.2</v>
      </c>
    </row>
    <row r="307" ht="19.95" customHeight="1" spans="1:3">
      <c r="A307" s="317">
        <v>2100203</v>
      </c>
      <c r="B307" s="317" t="s">
        <v>425</v>
      </c>
      <c r="C307" s="111">
        <v>18328.691</v>
      </c>
    </row>
    <row r="308" ht="19.95" customHeight="1" spans="1:3">
      <c r="A308" s="317">
        <v>2100299</v>
      </c>
      <c r="B308" s="317" t="s">
        <v>426</v>
      </c>
      <c r="C308" s="111">
        <v>1060</v>
      </c>
    </row>
    <row r="309" ht="19.95" customHeight="1" spans="1:3">
      <c r="A309" s="317">
        <v>21004</v>
      </c>
      <c r="B309" s="317" t="s">
        <v>427</v>
      </c>
      <c r="C309" s="111">
        <v>30679.784492</v>
      </c>
    </row>
    <row r="310" ht="19.95" customHeight="1" spans="1:3">
      <c r="A310" s="317">
        <v>2100401</v>
      </c>
      <c r="B310" s="317" t="s">
        <v>428</v>
      </c>
      <c r="C310" s="111">
        <v>5453.748552</v>
      </c>
    </row>
    <row r="311" ht="19.95" customHeight="1" spans="1:3">
      <c r="A311" s="317">
        <v>2100402</v>
      </c>
      <c r="B311" s="317" t="s">
        <v>429</v>
      </c>
      <c r="C311" s="111">
        <v>191.42404</v>
      </c>
    </row>
    <row r="312" ht="19.95" customHeight="1" spans="1:3">
      <c r="A312" s="317">
        <v>2100403</v>
      </c>
      <c r="B312" s="317" t="s">
        <v>430</v>
      </c>
      <c r="C312" s="111">
        <v>150.9105</v>
      </c>
    </row>
    <row r="313" ht="19.95" customHeight="1" spans="1:3">
      <c r="A313" s="317">
        <v>2100406</v>
      </c>
      <c r="B313" s="317" t="s">
        <v>431</v>
      </c>
      <c r="C313" s="111">
        <v>1146.7014</v>
      </c>
    </row>
    <row r="314" ht="19.95" customHeight="1" spans="1:3">
      <c r="A314" s="317">
        <v>2100408</v>
      </c>
      <c r="B314" s="317" t="s">
        <v>432</v>
      </c>
      <c r="C314" s="111">
        <v>462</v>
      </c>
    </row>
    <row r="315" ht="19.95" customHeight="1" spans="1:3">
      <c r="A315" s="317">
        <v>2100409</v>
      </c>
      <c r="B315" s="317" t="s">
        <v>433</v>
      </c>
      <c r="C315" s="111">
        <v>180</v>
      </c>
    </row>
    <row r="316" ht="19.95" customHeight="1" spans="1:3">
      <c r="A316" s="317">
        <v>2100410</v>
      </c>
      <c r="B316" s="317" t="s">
        <v>434</v>
      </c>
      <c r="C316" s="111">
        <v>21256</v>
      </c>
    </row>
    <row r="317" ht="19.95" customHeight="1" spans="1:3">
      <c r="A317" s="317">
        <v>2100499</v>
      </c>
      <c r="B317" s="317" t="s">
        <v>435</v>
      </c>
      <c r="C317" s="111">
        <v>1839</v>
      </c>
    </row>
    <row r="318" ht="19.95" customHeight="1" spans="1:3">
      <c r="A318" s="317">
        <v>21006</v>
      </c>
      <c r="B318" s="317" t="s">
        <v>436</v>
      </c>
      <c r="C318" s="111">
        <v>30</v>
      </c>
    </row>
    <row r="319" ht="19.95" customHeight="1" spans="1:3">
      <c r="A319" s="317">
        <v>2100601</v>
      </c>
      <c r="B319" s="317" t="s">
        <v>437</v>
      </c>
      <c r="C319" s="111">
        <v>30</v>
      </c>
    </row>
    <row r="320" ht="19.95" customHeight="1" spans="1:3">
      <c r="A320" s="317">
        <v>21007</v>
      </c>
      <c r="B320" s="317" t="s">
        <v>438</v>
      </c>
      <c r="C320" s="111">
        <v>171.98</v>
      </c>
    </row>
    <row r="321" ht="19.95" customHeight="1" spans="1:3">
      <c r="A321" s="317">
        <v>2100716</v>
      </c>
      <c r="B321" s="317" t="s">
        <v>439</v>
      </c>
      <c r="C321" s="111">
        <v>151.98</v>
      </c>
    </row>
    <row r="322" ht="19.95" customHeight="1" spans="1:3">
      <c r="A322" s="317">
        <v>2100799</v>
      </c>
      <c r="B322" s="317" t="s">
        <v>440</v>
      </c>
      <c r="C322" s="111">
        <v>20</v>
      </c>
    </row>
    <row r="323" ht="19.95" customHeight="1" spans="1:3">
      <c r="A323" s="317">
        <v>21011</v>
      </c>
      <c r="B323" s="317" t="s">
        <v>441</v>
      </c>
      <c r="C323" s="111">
        <v>3616.114665</v>
      </c>
    </row>
    <row r="324" ht="19.95" customHeight="1" spans="1:3">
      <c r="A324" s="317">
        <v>2101101</v>
      </c>
      <c r="B324" s="317" t="s">
        <v>442</v>
      </c>
      <c r="C324" s="111">
        <v>48.544665</v>
      </c>
    </row>
    <row r="325" ht="19.95" customHeight="1" spans="1:3">
      <c r="A325" s="317">
        <v>2101102</v>
      </c>
      <c r="B325" s="317" t="s">
        <v>443</v>
      </c>
      <c r="C325" s="111">
        <v>476.7</v>
      </c>
    </row>
    <row r="326" ht="19.95" customHeight="1" spans="1:3">
      <c r="A326" s="317">
        <v>2101103</v>
      </c>
      <c r="B326" s="317" t="s">
        <v>444</v>
      </c>
      <c r="C326" s="111">
        <v>3070.87</v>
      </c>
    </row>
    <row r="327" ht="19.95" customHeight="1" spans="1:3">
      <c r="A327" s="317">
        <v>2101199</v>
      </c>
      <c r="B327" s="317" t="s">
        <v>445</v>
      </c>
      <c r="C327" s="111">
        <v>20</v>
      </c>
    </row>
    <row r="328" ht="19.95" customHeight="1" spans="1:3">
      <c r="A328" s="317">
        <v>21013</v>
      </c>
      <c r="B328" s="317" t="s">
        <v>446</v>
      </c>
      <c r="C328" s="111">
        <v>92</v>
      </c>
    </row>
    <row r="329" ht="19.95" customHeight="1" spans="1:3">
      <c r="A329" s="317">
        <v>2101302</v>
      </c>
      <c r="B329" s="317" t="s">
        <v>447</v>
      </c>
      <c r="C329" s="111">
        <v>80</v>
      </c>
    </row>
    <row r="330" ht="19.95" customHeight="1" spans="1:3">
      <c r="A330" s="317">
        <v>2101399</v>
      </c>
      <c r="B330" s="317" t="s">
        <v>448</v>
      </c>
      <c r="C330" s="111">
        <v>12</v>
      </c>
    </row>
    <row r="331" ht="19.95" customHeight="1" spans="1:3">
      <c r="A331" s="317">
        <v>21014</v>
      </c>
      <c r="B331" s="317" t="s">
        <v>449</v>
      </c>
      <c r="C331" s="111">
        <v>22</v>
      </c>
    </row>
    <row r="332" ht="19.95" customHeight="1" spans="1:3">
      <c r="A332" s="317">
        <v>2101401</v>
      </c>
      <c r="B332" s="317" t="s">
        <v>450</v>
      </c>
      <c r="C332" s="111">
        <v>18</v>
      </c>
    </row>
    <row r="333" ht="19.95" customHeight="1" spans="1:3">
      <c r="A333" s="317">
        <v>2101499</v>
      </c>
      <c r="B333" s="317" t="s">
        <v>451</v>
      </c>
      <c r="C333" s="111">
        <v>4</v>
      </c>
    </row>
    <row r="334" ht="19.95" customHeight="1" spans="1:3">
      <c r="A334" s="317">
        <v>21015</v>
      </c>
      <c r="B334" s="317" t="s">
        <v>452</v>
      </c>
      <c r="C334" s="111">
        <v>560.300557</v>
      </c>
    </row>
    <row r="335" ht="19.95" customHeight="1" spans="1:3">
      <c r="A335" s="317">
        <v>2101501</v>
      </c>
      <c r="B335" s="317" t="s">
        <v>189</v>
      </c>
      <c r="C335" s="111">
        <v>270.150557</v>
      </c>
    </row>
    <row r="336" ht="19.95" customHeight="1" spans="1:3">
      <c r="A336" s="317">
        <v>2101502</v>
      </c>
      <c r="B336" s="317" t="s">
        <v>190</v>
      </c>
      <c r="C336" s="111">
        <v>32.5</v>
      </c>
    </row>
    <row r="337" ht="19.95" customHeight="1" spans="1:3">
      <c r="A337" s="317">
        <v>2101504</v>
      </c>
      <c r="B337" s="317" t="s">
        <v>217</v>
      </c>
      <c r="C337" s="111">
        <v>5</v>
      </c>
    </row>
    <row r="338" ht="19.95" customHeight="1" spans="1:3">
      <c r="A338" s="317">
        <v>2101505</v>
      </c>
      <c r="B338" s="317" t="s">
        <v>453</v>
      </c>
      <c r="C338" s="111">
        <v>25</v>
      </c>
    </row>
    <row r="339" ht="19.95" customHeight="1" spans="1:3">
      <c r="A339" s="317">
        <v>2101506</v>
      </c>
      <c r="B339" s="317" t="s">
        <v>454</v>
      </c>
      <c r="C339" s="111">
        <v>208.65</v>
      </c>
    </row>
    <row r="340" ht="19.95" customHeight="1" spans="1:3">
      <c r="A340" s="317">
        <v>2101599</v>
      </c>
      <c r="B340" s="317" t="s">
        <v>455</v>
      </c>
      <c r="C340" s="111">
        <v>19</v>
      </c>
    </row>
    <row r="341" ht="19.95" customHeight="1" spans="1:3">
      <c r="A341" s="317">
        <v>21099</v>
      </c>
      <c r="B341" s="317" t="s">
        <v>456</v>
      </c>
      <c r="C341" s="111">
        <v>12</v>
      </c>
    </row>
    <row r="342" ht="19.95" customHeight="1" spans="1:3">
      <c r="A342" s="317">
        <v>2109901</v>
      </c>
      <c r="B342" s="317" t="s">
        <v>457</v>
      </c>
      <c r="C342" s="111">
        <v>12</v>
      </c>
    </row>
    <row r="343" ht="19.95" customHeight="1" spans="1:3">
      <c r="A343" s="317">
        <v>211</v>
      </c>
      <c r="B343" s="474" t="s">
        <v>458</v>
      </c>
      <c r="C343" s="111">
        <v>14232.796387</v>
      </c>
    </row>
    <row r="344" ht="19.95" customHeight="1" spans="1:3">
      <c r="A344" s="317">
        <v>21101</v>
      </c>
      <c r="B344" s="317" t="s">
        <v>459</v>
      </c>
      <c r="C344" s="111">
        <v>708.779494</v>
      </c>
    </row>
    <row r="345" ht="19.95" customHeight="1" spans="1:3">
      <c r="A345" s="317">
        <v>2110101</v>
      </c>
      <c r="B345" s="317" t="s">
        <v>189</v>
      </c>
      <c r="C345" s="111">
        <v>658.834174</v>
      </c>
    </row>
    <row r="346" ht="19.95" customHeight="1" spans="1:3">
      <c r="A346" s="317">
        <v>2110199</v>
      </c>
      <c r="B346" s="317" t="s">
        <v>460</v>
      </c>
      <c r="C346" s="111">
        <v>49.94532</v>
      </c>
    </row>
    <row r="347" ht="19.95" customHeight="1" spans="1:3">
      <c r="A347" s="317">
        <v>21102</v>
      </c>
      <c r="B347" s="317" t="s">
        <v>461</v>
      </c>
      <c r="C347" s="111">
        <v>334.641753</v>
      </c>
    </row>
    <row r="348" ht="19.95" customHeight="1" spans="1:3">
      <c r="A348" s="317">
        <v>2110203</v>
      </c>
      <c r="B348" s="317" t="s">
        <v>462</v>
      </c>
      <c r="C348" s="111">
        <v>279.641753</v>
      </c>
    </row>
    <row r="349" ht="19.95" customHeight="1" spans="1:3">
      <c r="A349" s="317">
        <v>2110299</v>
      </c>
      <c r="B349" s="317" t="s">
        <v>463</v>
      </c>
      <c r="C349" s="111">
        <v>55</v>
      </c>
    </row>
    <row r="350" ht="19.95" customHeight="1" spans="1:3">
      <c r="A350" s="317">
        <v>21103</v>
      </c>
      <c r="B350" s="317" t="s">
        <v>464</v>
      </c>
      <c r="C350" s="111">
        <v>7852.37514</v>
      </c>
    </row>
    <row r="351" ht="19.95" customHeight="1" spans="1:3">
      <c r="A351" s="317">
        <v>2110301</v>
      </c>
      <c r="B351" s="317" t="s">
        <v>465</v>
      </c>
      <c r="C351" s="111">
        <v>821.5</v>
      </c>
    </row>
    <row r="352" ht="19.95" customHeight="1" spans="1:3">
      <c r="A352" s="317">
        <v>2110302</v>
      </c>
      <c r="B352" s="317" t="s">
        <v>466</v>
      </c>
      <c r="C352" s="111">
        <v>3262.97514</v>
      </c>
    </row>
    <row r="353" ht="19.95" customHeight="1" spans="1:3">
      <c r="A353" s="317">
        <v>2110304</v>
      </c>
      <c r="B353" s="317" t="s">
        <v>467</v>
      </c>
      <c r="C353" s="111">
        <v>1864</v>
      </c>
    </row>
    <row r="354" ht="19.95" customHeight="1" spans="1:3">
      <c r="A354" s="317">
        <v>2110399</v>
      </c>
      <c r="B354" s="317" t="s">
        <v>468</v>
      </c>
      <c r="C354" s="111">
        <v>1903.9</v>
      </c>
    </row>
    <row r="355" ht="19.95" customHeight="1" spans="1:3">
      <c r="A355" s="317">
        <v>21104</v>
      </c>
      <c r="B355" s="317" t="s">
        <v>469</v>
      </c>
      <c r="C355" s="111">
        <v>50</v>
      </c>
    </row>
    <row r="356" ht="19.95" customHeight="1" spans="1:3">
      <c r="A356" s="317">
        <v>2110402</v>
      </c>
      <c r="B356" s="317" t="s">
        <v>470</v>
      </c>
      <c r="C356" s="111">
        <v>50</v>
      </c>
    </row>
    <row r="357" ht="19.95" customHeight="1" spans="1:3">
      <c r="A357" s="317">
        <v>21110</v>
      </c>
      <c r="B357" s="317" t="s">
        <v>471</v>
      </c>
      <c r="C357" s="111">
        <v>2702</v>
      </c>
    </row>
    <row r="358" ht="19.95" customHeight="1" spans="1:3">
      <c r="A358" s="317">
        <v>2111001</v>
      </c>
      <c r="B358" s="317" t="s">
        <v>472</v>
      </c>
      <c r="C358" s="111">
        <v>2702</v>
      </c>
    </row>
    <row r="359" ht="19.95" customHeight="1" spans="1:3">
      <c r="A359" s="317">
        <v>21111</v>
      </c>
      <c r="B359" s="317" t="s">
        <v>473</v>
      </c>
      <c r="C359" s="111">
        <v>163</v>
      </c>
    </row>
    <row r="360" ht="19.95" customHeight="1" spans="1:3">
      <c r="A360" s="317">
        <v>2111103</v>
      </c>
      <c r="B360" s="317" t="s">
        <v>474</v>
      </c>
      <c r="C360" s="111">
        <v>163</v>
      </c>
    </row>
    <row r="361" ht="19.95" customHeight="1" spans="1:3">
      <c r="A361" s="317">
        <v>21114</v>
      </c>
      <c r="B361" s="317" t="s">
        <v>475</v>
      </c>
      <c r="C361" s="111">
        <v>200</v>
      </c>
    </row>
    <row r="362" ht="19.95" customHeight="1" spans="1:3">
      <c r="A362" s="317">
        <v>2111499</v>
      </c>
      <c r="B362" s="317" t="s">
        <v>476</v>
      </c>
      <c r="C362" s="111">
        <v>200</v>
      </c>
    </row>
    <row r="363" ht="19.95" customHeight="1" spans="1:3">
      <c r="A363" s="317">
        <v>21199</v>
      </c>
      <c r="B363" s="317" t="s">
        <v>477</v>
      </c>
      <c r="C363" s="111">
        <v>2222</v>
      </c>
    </row>
    <row r="364" ht="19.95" customHeight="1" spans="1:3">
      <c r="A364" s="317">
        <v>2119901</v>
      </c>
      <c r="B364" s="317" t="s">
        <v>478</v>
      </c>
      <c r="C364" s="111">
        <v>2222</v>
      </c>
    </row>
    <row r="365" ht="19.95" customHeight="1" spans="1:3">
      <c r="A365" s="317">
        <v>212</v>
      </c>
      <c r="B365" s="474" t="s">
        <v>479</v>
      </c>
      <c r="C365" s="111">
        <v>14306.999111</v>
      </c>
    </row>
    <row r="366" ht="19.95" customHeight="1" spans="1:3">
      <c r="A366" s="317">
        <v>21201</v>
      </c>
      <c r="B366" s="317" t="s">
        <v>480</v>
      </c>
      <c r="C366" s="111">
        <v>6015.37814</v>
      </c>
    </row>
    <row r="367" ht="19.95" customHeight="1" spans="1:3">
      <c r="A367" s="317">
        <v>2120101</v>
      </c>
      <c r="B367" s="317" t="s">
        <v>189</v>
      </c>
      <c r="C367" s="111">
        <v>1493.904458</v>
      </c>
    </row>
    <row r="368" ht="19.95" customHeight="1" spans="1:3">
      <c r="A368" s="317">
        <v>2120104</v>
      </c>
      <c r="B368" s="317" t="s">
        <v>481</v>
      </c>
      <c r="C368" s="111">
        <v>3543.906803</v>
      </c>
    </row>
    <row r="369" ht="19.95" customHeight="1" spans="1:3">
      <c r="A369" s="317">
        <v>2120107</v>
      </c>
      <c r="B369" s="317" t="s">
        <v>482</v>
      </c>
      <c r="C369" s="111">
        <v>271</v>
      </c>
    </row>
    <row r="370" ht="19.95" customHeight="1" spans="1:3">
      <c r="A370" s="317">
        <v>2120109</v>
      </c>
      <c r="B370" s="317" t="s">
        <v>483</v>
      </c>
      <c r="C370" s="111">
        <v>404.926879</v>
      </c>
    </row>
    <row r="371" ht="19.95" customHeight="1" spans="1:3">
      <c r="A371" s="317">
        <v>2120199</v>
      </c>
      <c r="B371" s="317" t="s">
        <v>484</v>
      </c>
      <c r="C371" s="111">
        <v>301.64</v>
      </c>
    </row>
    <row r="372" ht="19.95" customHeight="1" spans="1:3">
      <c r="A372" s="317">
        <v>21202</v>
      </c>
      <c r="B372" s="317" t="s">
        <v>485</v>
      </c>
      <c r="C372" s="111">
        <v>227.05</v>
      </c>
    </row>
    <row r="373" ht="19.95" customHeight="1" spans="1:3">
      <c r="A373" s="317">
        <v>2120201</v>
      </c>
      <c r="B373" s="317" t="s">
        <v>486</v>
      </c>
      <c r="C373" s="111">
        <v>227.05</v>
      </c>
    </row>
    <row r="374" ht="19.95" customHeight="1" spans="1:3">
      <c r="A374" s="317">
        <v>21203</v>
      </c>
      <c r="B374" s="317" t="s">
        <v>487</v>
      </c>
      <c r="C374" s="111">
        <v>3537.96</v>
      </c>
    </row>
    <row r="375" ht="19.95" customHeight="1" spans="1:3">
      <c r="A375" s="317">
        <v>2120303</v>
      </c>
      <c r="B375" s="317" t="s">
        <v>488</v>
      </c>
      <c r="C375" s="111">
        <v>1000</v>
      </c>
    </row>
    <row r="376" ht="19.95" customHeight="1" spans="1:3">
      <c r="A376" s="317">
        <v>2120399</v>
      </c>
      <c r="B376" s="317" t="s">
        <v>489</v>
      </c>
      <c r="C376" s="111">
        <v>2537.96</v>
      </c>
    </row>
    <row r="377" ht="19.95" customHeight="1" spans="1:3">
      <c r="A377" s="317">
        <v>21205</v>
      </c>
      <c r="B377" s="317" t="s">
        <v>490</v>
      </c>
      <c r="C377" s="111">
        <v>3313.522729</v>
      </c>
    </row>
    <row r="378" ht="19.95" customHeight="1" spans="1:3">
      <c r="A378" s="317">
        <v>2120501</v>
      </c>
      <c r="B378" s="317" t="s">
        <v>491</v>
      </c>
      <c r="C378" s="111">
        <v>3313.522729</v>
      </c>
    </row>
    <row r="379" ht="19.95" customHeight="1" spans="1:3">
      <c r="A379" s="317">
        <v>21206</v>
      </c>
      <c r="B379" s="317" t="s">
        <v>492</v>
      </c>
      <c r="C379" s="111">
        <v>365.088242</v>
      </c>
    </row>
    <row r="380" ht="19.95" customHeight="1" spans="1:3">
      <c r="A380" s="317">
        <v>2120601</v>
      </c>
      <c r="B380" s="317" t="s">
        <v>493</v>
      </c>
      <c r="C380" s="111">
        <v>365.088242</v>
      </c>
    </row>
    <row r="381" ht="19.95" customHeight="1" spans="1:3">
      <c r="A381" s="317">
        <v>21299</v>
      </c>
      <c r="B381" s="317" t="s">
        <v>494</v>
      </c>
      <c r="C381" s="111">
        <v>848</v>
      </c>
    </row>
    <row r="382" ht="19.95" customHeight="1" spans="1:3">
      <c r="A382" s="317">
        <v>2129901</v>
      </c>
      <c r="B382" s="317" t="s">
        <v>495</v>
      </c>
      <c r="C382" s="111">
        <v>848</v>
      </c>
    </row>
    <row r="383" ht="19.95" customHeight="1" spans="1:3">
      <c r="A383" s="317">
        <v>213</v>
      </c>
      <c r="B383" s="474" t="s">
        <v>496</v>
      </c>
      <c r="C383" s="111">
        <v>17739.162888</v>
      </c>
    </row>
    <row r="384" ht="19.95" customHeight="1" spans="1:3">
      <c r="A384" s="317">
        <v>21301</v>
      </c>
      <c r="B384" s="317" t="s">
        <v>497</v>
      </c>
      <c r="C384" s="111">
        <v>2984.563112</v>
      </c>
    </row>
    <row r="385" ht="19.95" customHeight="1" spans="1:3">
      <c r="A385" s="317">
        <v>2130101</v>
      </c>
      <c r="B385" s="317" t="s">
        <v>189</v>
      </c>
      <c r="C385" s="111">
        <v>1012.400112</v>
      </c>
    </row>
    <row r="386" ht="19.95" customHeight="1" spans="1:3">
      <c r="A386" s="317">
        <v>2130102</v>
      </c>
      <c r="B386" s="317" t="s">
        <v>190</v>
      </c>
      <c r="C386" s="111">
        <v>25.44</v>
      </c>
    </row>
    <row r="387" ht="19.95" customHeight="1" spans="1:3">
      <c r="A387" s="317">
        <v>2130106</v>
      </c>
      <c r="B387" s="317" t="s">
        <v>498</v>
      </c>
      <c r="C387" s="111">
        <v>31.68</v>
      </c>
    </row>
    <row r="388" ht="19.95" customHeight="1" spans="1:3">
      <c r="A388" s="317">
        <v>2130108</v>
      </c>
      <c r="B388" s="317" t="s">
        <v>499</v>
      </c>
      <c r="C388" s="111">
        <v>169</v>
      </c>
    </row>
    <row r="389" ht="19.95" customHeight="1" spans="1:3">
      <c r="A389" s="317">
        <v>2130109</v>
      </c>
      <c r="B389" s="317" t="s">
        <v>500</v>
      </c>
      <c r="C389" s="111">
        <v>38.1</v>
      </c>
    </row>
    <row r="390" ht="19.95" customHeight="1" spans="1:3">
      <c r="A390" s="317">
        <v>2130110</v>
      </c>
      <c r="B390" s="317" t="s">
        <v>501</v>
      </c>
      <c r="C390" s="111">
        <v>20</v>
      </c>
    </row>
    <row r="391" ht="19.95" customHeight="1" spans="1:3">
      <c r="A391" s="317">
        <v>2130112</v>
      </c>
      <c r="B391" s="317" t="s">
        <v>502</v>
      </c>
      <c r="C391" s="111">
        <v>5</v>
      </c>
    </row>
    <row r="392" ht="19.95" customHeight="1" spans="1:3">
      <c r="A392" s="317">
        <v>2130119</v>
      </c>
      <c r="B392" s="317" t="s">
        <v>503</v>
      </c>
      <c r="C392" s="111">
        <v>58</v>
      </c>
    </row>
    <row r="393" ht="19.95" customHeight="1" spans="1:3">
      <c r="A393" s="317">
        <v>2130122</v>
      </c>
      <c r="B393" s="317" t="s">
        <v>504</v>
      </c>
      <c r="C393" s="111">
        <v>349.943</v>
      </c>
    </row>
    <row r="394" ht="19.95" customHeight="1" spans="1:3">
      <c r="A394" s="317">
        <v>2130124</v>
      </c>
      <c r="B394" s="317" t="s">
        <v>505</v>
      </c>
      <c r="C394" s="111">
        <v>60</v>
      </c>
    </row>
    <row r="395" ht="19.95" customHeight="1" spans="1:3">
      <c r="A395" s="317">
        <v>2130135</v>
      </c>
      <c r="B395" s="317" t="s">
        <v>506</v>
      </c>
      <c r="C395" s="111">
        <v>65</v>
      </c>
    </row>
    <row r="396" ht="19.95" customHeight="1" spans="1:3">
      <c r="A396" s="317">
        <v>2130199</v>
      </c>
      <c r="B396" s="317" t="s">
        <v>507</v>
      </c>
      <c r="C396" s="111">
        <v>1150</v>
      </c>
    </row>
    <row r="397" ht="19.95" customHeight="1" spans="1:3">
      <c r="A397" s="317">
        <v>21302</v>
      </c>
      <c r="B397" s="317" t="s">
        <v>508</v>
      </c>
      <c r="C397" s="111">
        <v>1986.21186</v>
      </c>
    </row>
    <row r="398" ht="19.95" customHeight="1" spans="1:3">
      <c r="A398" s="317">
        <v>2130201</v>
      </c>
      <c r="B398" s="317" t="s">
        <v>189</v>
      </c>
      <c r="C398" s="111">
        <v>214.2264</v>
      </c>
    </row>
    <row r="399" ht="19.95" customHeight="1" spans="1:3">
      <c r="A399" s="317">
        <v>2130204</v>
      </c>
      <c r="B399" s="317" t="s">
        <v>509</v>
      </c>
      <c r="C399" s="111">
        <v>51.77718</v>
      </c>
    </row>
    <row r="400" ht="19.95" customHeight="1" spans="1:3">
      <c r="A400" s="317">
        <v>2130205</v>
      </c>
      <c r="B400" s="317" t="s">
        <v>510</v>
      </c>
      <c r="C400" s="111">
        <v>197.15</v>
      </c>
    </row>
    <row r="401" ht="19.95" customHeight="1" spans="1:3">
      <c r="A401" s="317">
        <v>2130206</v>
      </c>
      <c r="B401" s="317" t="s">
        <v>511</v>
      </c>
      <c r="C401" s="111">
        <v>36.77048</v>
      </c>
    </row>
    <row r="402" ht="19.95" customHeight="1" spans="1:3">
      <c r="A402" s="317">
        <v>2130207</v>
      </c>
      <c r="B402" s="317" t="s">
        <v>512</v>
      </c>
      <c r="C402" s="111">
        <v>660.71</v>
      </c>
    </row>
    <row r="403" ht="19.95" customHeight="1" spans="1:3">
      <c r="A403" s="317">
        <v>2130209</v>
      </c>
      <c r="B403" s="317" t="s">
        <v>513</v>
      </c>
      <c r="C403" s="111">
        <v>214</v>
      </c>
    </row>
    <row r="404" ht="19.95" customHeight="1" spans="1:3">
      <c r="A404" s="317">
        <v>2130212</v>
      </c>
      <c r="B404" s="317" t="s">
        <v>514</v>
      </c>
      <c r="C404" s="111">
        <v>1</v>
      </c>
    </row>
    <row r="405" ht="19.95" customHeight="1" spans="1:3">
      <c r="A405" s="317">
        <v>2130234</v>
      </c>
      <c r="B405" s="317" t="s">
        <v>515</v>
      </c>
      <c r="C405" s="111">
        <v>251.0058</v>
      </c>
    </row>
    <row r="406" ht="19.95" customHeight="1" spans="1:3">
      <c r="A406" s="317">
        <v>2130299</v>
      </c>
      <c r="B406" s="317" t="s">
        <v>516</v>
      </c>
      <c r="C406" s="111">
        <v>359.572</v>
      </c>
    </row>
    <row r="407" ht="19.95" customHeight="1" spans="1:3">
      <c r="A407" s="317">
        <v>21303</v>
      </c>
      <c r="B407" s="317" t="s">
        <v>517</v>
      </c>
      <c r="C407" s="111">
        <f>SUM(XFD408:XFD421)</f>
        <v>0</v>
      </c>
    </row>
    <row r="408" ht="19.95" customHeight="1" spans="1:3">
      <c r="A408" s="317">
        <v>2130301</v>
      </c>
      <c r="B408" s="317" t="s">
        <v>189</v>
      </c>
      <c r="C408" s="111">
        <v>271.483228</v>
      </c>
    </row>
    <row r="409" ht="19.95" customHeight="1" spans="1:3">
      <c r="A409" s="317">
        <v>2130304</v>
      </c>
      <c r="B409" s="317" t="s">
        <v>518</v>
      </c>
      <c r="C409" s="111">
        <v>247.595</v>
      </c>
    </row>
    <row r="410" ht="19.95" customHeight="1" spans="1:3">
      <c r="A410" s="317">
        <v>2130305</v>
      </c>
      <c r="B410" s="317" t="s">
        <v>519</v>
      </c>
      <c r="C410" s="111">
        <v>7988.79653</v>
      </c>
    </row>
    <row r="411" ht="19.95" customHeight="1" spans="1:3">
      <c r="A411" s="317">
        <v>2130306</v>
      </c>
      <c r="B411" s="317" t="s">
        <v>520</v>
      </c>
      <c r="C411" s="111">
        <v>991.556966</v>
      </c>
    </row>
    <row r="412" ht="19.95" customHeight="1" spans="1:3">
      <c r="A412" s="317">
        <v>2130309</v>
      </c>
      <c r="B412" s="317" t="s">
        <v>521</v>
      </c>
      <c r="C412" s="111">
        <v>73.2286</v>
      </c>
    </row>
    <row r="413" ht="19.95" customHeight="1" spans="1:3">
      <c r="A413" s="317">
        <v>2130310</v>
      </c>
      <c r="B413" s="317" t="s">
        <v>522</v>
      </c>
      <c r="C413" s="111">
        <v>80</v>
      </c>
    </row>
    <row r="414" ht="19.95" customHeight="1" spans="1:3">
      <c r="A414" s="317">
        <v>2130311</v>
      </c>
      <c r="B414" s="317" t="s">
        <v>523</v>
      </c>
      <c r="C414" s="111">
        <v>327.327295</v>
      </c>
    </row>
    <row r="415" ht="19.95" customHeight="1" spans="1:3">
      <c r="A415" s="317">
        <v>2130313</v>
      </c>
      <c r="B415" s="317" t="s">
        <v>524</v>
      </c>
      <c r="C415" s="111">
        <v>25</v>
      </c>
    </row>
    <row r="416" ht="19.95" customHeight="1" spans="1:3">
      <c r="A416" s="317">
        <v>2130314</v>
      </c>
      <c r="B416" s="317" t="s">
        <v>525</v>
      </c>
      <c r="C416" s="111">
        <v>85</v>
      </c>
    </row>
    <row r="417" ht="19.95" customHeight="1" spans="1:3">
      <c r="A417" s="317">
        <v>2130315</v>
      </c>
      <c r="B417" s="317" t="s">
        <v>526</v>
      </c>
      <c r="C417" s="111">
        <v>100</v>
      </c>
    </row>
    <row r="418" ht="19.95" customHeight="1" spans="1:3">
      <c r="A418" s="317">
        <v>2130317</v>
      </c>
      <c r="B418" s="317" t="s">
        <v>527</v>
      </c>
      <c r="C418" s="111">
        <v>87.343121</v>
      </c>
    </row>
    <row r="419" ht="19.95" customHeight="1" spans="1:3">
      <c r="A419" s="317">
        <v>2130321</v>
      </c>
      <c r="B419" s="317" t="s">
        <v>528</v>
      </c>
      <c r="C419" s="111">
        <v>35</v>
      </c>
    </row>
    <row r="420" ht="19.95" customHeight="1" spans="1:3">
      <c r="A420" s="317">
        <v>2130334</v>
      </c>
      <c r="B420" s="317" t="s">
        <v>529</v>
      </c>
      <c r="C420" s="111">
        <v>38.56</v>
      </c>
    </row>
    <row r="421" ht="19.95" customHeight="1" spans="1:3">
      <c r="A421" s="317">
        <v>2130399</v>
      </c>
      <c r="B421" s="317" t="s">
        <v>530</v>
      </c>
      <c r="C421" s="111">
        <v>1339.26686</v>
      </c>
    </row>
    <row r="422" ht="19.95" customHeight="1" spans="1:3">
      <c r="A422" s="317">
        <v>21305</v>
      </c>
      <c r="B422" s="317" t="s">
        <v>531</v>
      </c>
      <c r="C422" s="111">
        <v>417.068849</v>
      </c>
    </row>
    <row r="423" ht="19.95" customHeight="1" spans="1:3">
      <c r="A423" s="317">
        <v>2130501</v>
      </c>
      <c r="B423" s="317" t="s">
        <v>189</v>
      </c>
      <c r="C423" s="111">
        <v>243.668849</v>
      </c>
    </row>
    <row r="424" ht="19.95" customHeight="1" spans="1:3">
      <c r="A424" s="317">
        <v>2130502</v>
      </c>
      <c r="B424" s="317" t="s">
        <v>190</v>
      </c>
      <c r="C424" s="111">
        <v>90</v>
      </c>
    </row>
    <row r="425" ht="19.95" customHeight="1" spans="1:3">
      <c r="A425" s="317">
        <v>2130505</v>
      </c>
      <c r="B425" s="317" t="s">
        <v>532</v>
      </c>
      <c r="C425" s="111">
        <v>10</v>
      </c>
    </row>
    <row r="426" ht="19.95" customHeight="1" spans="1:3">
      <c r="A426" s="317">
        <v>2130599</v>
      </c>
      <c r="B426" s="317" t="s">
        <v>533</v>
      </c>
      <c r="C426" s="111">
        <v>73.4</v>
      </c>
    </row>
    <row r="427" ht="19.95" customHeight="1" spans="1:3">
      <c r="A427" s="317">
        <v>21308</v>
      </c>
      <c r="B427" s="317" t="s">
        <v>534</v>
      </c>
      <c r="C427" s="111">
        <v>161.161467</v>
      </c>
    </row>
    <row r="428" ht="19.95" customHeight="1" spans="1:3">
      <c r="A428" s="317">
        <v>2130804</v>
      </c>
      <c r="B428" s="317" t="s">
        <v>535</v>
      </c>
      <c r="C428" s="111">
        <v>161.161467</v>
      </c>
    </row>
    <row r="429" ht="19.95" customHeight="1" spans="1:3">
      <c r="A429" s="317">
        <v>21399</v>
      </c>
      <c r="B429" s="317" t="s">
        <v>536</v>
      </c>
      <c r="C429" s="111">
        <v>500</v>
      </c>
    </row>
    <row r="430" ht="19.95" customHeight="1" spans="1:3">
      <c r="A430" s="317">
        <v>2139999</v>
      </c>
      <c r="B430" s="317" t="s">
        <v>537</v>
      </c>
      <c r="C430" s="111">
        <v>500</v>
      </c>
    </row>
    <row r="431" ht="19.95" customHeight="1" spans="1:3">
      <c r="A431" s="317">
        <v>214</v>
      </c>
      <c r="B431" s="474" t="s">
        <v>538</v>
      </c>
      <c r="C431" s="111">
        <v>14675.254267</v>
      </c>
    </row>
    <row r="432" ht="19.95" customHeight="1" spans="1:3">
      <c r="A432" s="317">
        <v>21401</v>
      </c>
      <c r="B432" s="317" t="s">
        <v>539</v>
      </c>
      <c r="C432" s="111">
        <v>8468.454793</v>
      </c>
    </row>
    <row r="433" ht="19.95" customHeight="1" spans="1:3">
      <c r="A433" s="317">
        <v>2140101</v>
      </c>
      <c r="B433" s="317" t="s">
        <v>189</v>
      </c>
      <c r="C433" s="111">
        <v>688.204865</v>
      </c>
    </row>
    <row r="434" ht="19.95" customHeight="1" spans="1:3">
      <c r="A434" s="317">
        <v>2140104</v>
      </c>
      <c r="B434" s="317" t="s">
        <v>540</v>
      </c>
      <c r="C434" s="111">
        <v>2947</v>
      </c>
    </row>
    <row r="435" ht="19.95" customHeight="1" spans="1:3">
      <c r="A435" s="317">
        <v>2140106</v>
      </c>
      <c r="B435" s="317" t="s">
        <v>541</v>
      </c>
      <c r="C435" s="111">
        <v>370</v>
      </c>
    </row>
    <row r="436" ht="19.95" customHeight="1" spans="1:3">
      <c r="A436" s="317">
        <v>2140110</v>
      </c>
      <c r="B436" s="317" t="s">
        <v>542</v>
      </c>
      <c r="C436" s="111">
        <v>70</v>
      </c>
    </row>
    <row r="437" ht="19.95" customHeight="1" spans="1:3">
      <c r="A437" s="317">
        <v>2140112</v>
      </c>
      <c r="B437" s="317" t="s">
        <v>543</v>
      </c>
      <c r="C437" s="111">
        <v>4316.489928</v>
      </c>
    </row>
    <row r="438" ht="19.95" customHeight="1" spans="1:3">
      <c r="A438" s="317">
        <v>2140131</v>
      </c>
      <c r="B438" s="317" t="s">
        <v>544</v>
      </c>
      <c r="C438" s="111">
        <v>40</v>
      </c>
    </row>
    <row r="439" ht="19.95" customHeight="1" spans="1:3">
      <c r="A439" s="317">
        <v>2140136</v>
      </c>
      <c r="B439" s="317" t="s">
        <v>545</v>
      </c>
      <c r="C439" s="111">
        <v>36.76</v>
      </c>
    </row>
    <row r="440" ht="19.95" customHeight="1" spans="1:3">
      <c r="A440" s="317">
        <v>21404</v>
      </c>
      <c r="B440" s="317" t="s">
        <v>546</v>
      </c>
      <c r="C440" s="111">
        <v>1079.799474</v>
      </c>
    </row>
    <row r="441" ht="19.95" customHeight="1" spans="1:3">
      <c r="A441" s="317">
        <v>2140401</v>
      </c>
      <c r="B441" s="317" t="s">
        <v>547</v>
      </c>
      <c r="C441" s="111">
        <v>306</v>
      </c>
    </row>
    <row r="442" ht="19.95" customHeight="1" spans="1:3">
      <c r="A442" s="317">
        <v>2140402</v>
      </c>
      <c r="B442" s="317" t="s">
        <v>548</v>
      </c>
      <c r="C442" s="111">
        <v>363.8</v>
      </c>
    </row>
    <row r="443" ht="19.95" customHeight="1" spans="1:3">
      <c r="A443" s="317">
        <v>2140403</v>
      </c>
      <c r="B443" s="317" t="s">
        <v>549</v>
      </c>
      <c r="C443" s="111">
        <v>409.999474</v>
      </c>
    </row>
    <row r="444" ht="19.95" customHeight="1" spans="1:3">
      <c r="A444" s="317">
        <v>21405</v>
      </c>
      <c r="B444" s="317" t="s">
        <v>550</v>
      </c>
      <c r="C444" s="111">
        <v>27</v>
      </c>
    </row>
    <row r="445" ht="19.95" customHeight="1" spans="1:3">
      <c r="A445" s="317">
        <v>2140501</v>
      </c>
      <c r="B445" s="317" t="s">
        <v>189</v>
      </c>
      <c r="C445" s="111">
        <v>20</v>
      </c>
    </row>
    <row r="446" ht="19.95" customHeight="1" spans="1:3">
      <c r="A446" s="317">
        <v>2140504</v>
      </c>
      <c r="B446" s="317" t="s">
        <v>551</v>
      </c>
      <c r="C446" s="111">
        <v>7</v>
      </c>
    </row>
    <row r="447" ht="19.95" customHeight="1" spans="1:3">
      <c r="A447" s="317">
        <v>21406</v>
      </c>
      <c r="B447" s="317" t="s">
        <v>552</v>
      </c>
      <c r="C447" s="111">
        <v>5000</v>
      </c>
    </row>
    <row r="448" ht="19.95" customHeight="1" spans="1:3">
      <c r="A448" s="317">
        <v>2140601</v>
      </c>
      <c r="B448" s="317" t="s">
        <v>553</v>
      </c>
      <c r="C448" s="111">
        <v>5000</v>
      </c>
    </row>
    <row r="449" ht="19.95" customHeight="1" spans="1:3">
      <c r="A449" s="317">
        <v>21499</v>
      </c>
      <c r="B449" s="317" t="s">
        <v>554</v>
      </c>
      <c r="C449" s="111">
        <v>100</v>
      </c>
    </row>
    <row r="450" ht="19.95" customHeight="1" spans="1:3">
      <c r="A450" s="317">
        <v>2149999</v>
      </c>
      <c r="B450" s="317" t="s">
        <v>555</v>
      </c>
      <c r="C450" s="111">
        <v>100</v>
      </c>
    </row>
    <row r="451" ht="19.95" customHeight="1" spans="1:3">
      <c r="A451" s="317">
        <v>215</v>
      </c>
      <c r="B451" s="474" t="s">
        <v>556</v>
      </c>
      <c r="C451" s="111">
        <v>15528.006329</v>
      </c>
    </row>
    <row r="452" ht="19.95" customHeight="1" spans="1:3">
      <c r="A452" s="317">
        <v>21505</v>
      </c>
      <c r="B452" s="317" t="s">
        <v>557</v>
      </c>
      <c r="C452" s="111">
        <v>507.597174</v>
      </c>
    </row>
    <row r="453" ht="19.95" customHeight="1" spans="1:3">
      <c r="A453" s="317">
        <v>2150501</v>
      </c>
      <c r="B453" s="317" t="s">
        <v>189</v>
      </c>
      <c r="C453" s="111">
        <v>450.597174</v>
      </c>
    </row>
    <row r="454" ht="19.95" customHeight="1" spans="1:3">
      <c r="A454" s="317">
        <v>2150502</v>
      </c>
      <c r="B454" s="317" t="s">
        <v>190</v>
      </c>
      <c r="C454" s="111">
        <v>57</v>
      </c>
    </row>
    <row r="455" ht="19.95" customHeight="1" spans="1:3">
      <c r="A455" s="317">
        <v>21507</v>
      </c>
      <c r="B455" s="317" t="s">
        <v>558</v>
      </c>
      <c r="C455" s="111">
        <v>275.32718</v>
      </c>
    </row>
    <row r="456" ht="19.95" customHeight="1" spans="1:3">
      <c r="A456" s="317">
        <v>2150701</v>
      </c>
      <c r="B456" s="317" t="s">
        <v>189</v>
      </c>
      <c r="C456" s="111">
        <v>265.32718</v>
      </c>
    </row>
    <row r="457" ht="19.95" customHeight="1" spans="1:3">
      <c r="A457" s="317">
        <v>2150799</v>
      </c>
      <c r="B457" s="317" t="s">
        <v>559</v>
      </c>
      <c r="C457" s="111">
        <v>10</v>
      </c>
    </row>
    <row r="458" ht="19.95" customHeight="1" spans="1:3">
      <c r="A458" s="317">
        <v>21508</v>
      </c>
      <c r="B458" s="317" t="s">
        <v>560</v>
      </c>
      <c r="C458" s="111">
        <v>14745.081975</v>
      </c>
    </row>
    <row r="459" ht="19.95" customHeight="1" spans="1:3">
      <c r="A459" s="317">
        <v>2150804</v>
      </c>
      <c r="B459" s="317" t="s">
        <v>561</v>
      </c>
      <c r="C459" s="111">
        <v>6595</v>
      </c>
    </row>
    <row r="460" ht="19.95" customHeight="1" spans="1:3">
      <c r="A460" s="317">
        <v>2150805</v>
      </c>
      <c r="B460" s="317" t="s">
        <v>562</v>
      </c>
      <c r="C460" s="111">
        <v>6691.161975</v>
      </c>
    </row>
    <row r="461" ht="19.95" customHeight="1" spans="1:3">
      <c r="A461" s="317">
        <v>2150899</v>
      </c>
      <c r="B461" s="317" t="s">
        <v>563</v>
      </c>
      <c r="C461" s="111">
        <v>1458.92</v>
      </c>
    </row>
    <row r="462" ht="19.95" customHeight="1" spans="1:3">
      <c r="A462" s="317">
        <v>216</v>
      </c>
      <c r="B462" s="474" t="s">
        <v>564</v>
      </c>
      <c r="C462" s="111">
        <v>2923.373063</v>
      </c>
    </row>
    <row r="463" ht="19.95" customHeight="1" spans="1:3">
      <c r="A463" s="317">
        <v>21602</v>
      </c>
      <c r="B463" s="317" t="s">
        <v>565</v>
      </c>
      <c r="C463" s="111">
        <v>969.625963</v>
      </c>
    </row>
    <row r="464" ht="19.95" customHeight="1" spans="1:3">
      <c r="A464" s="317">
        <v>2160201</v>
      </c>
      <c r="B464" s="317" t="s">
        <v>189</v>
      </c>
      <c r="C464" s="111">
        <v>534.157263</v>
      </c>
    </row>
    <row r="465" ht="19.95" customHeight="1" spans="1:3">
      <c r="A465" s="317">
        <v>2160217</v>
      </c>
      <c r="B465" s="317" t="s">
        <v>566</v>
      </c>
      <c r="C465" s="111">
        <v>80.9887</v>
      </c>
    </row>
    <row r="466" ht="19.95" customHeight="1" spans="1:3">
      <c r="A466" s="317">
        <v>2160299</v>
      </c>
      <c r="B466" s="317" t="s">
        <v>567</v>
      </c>
      <c r="C466" s="111">
        <v>354.48</v>
      </c>
    </row>
    <row r="467" ht="19.95" customHeight="1" spans="1:3">
      <c r="A467" s="317">
        <v>21606</v>
      </c>
      <c r="B467" s="317" t="s">
        <v>568</v>
      </c>
      <c r="C467" s="111">
        <v>623.7471</v>
      </c>
    </row>
    <row r="468" ht="19.95" customHeight="1" spans="1:3">
      <c r="A468" s="317">
        <v>2160699</v>
      </c>
      <c r="B468" s="317" t="s">
        <v>569</v>
      </c>
      <c r="C468" s="111">
        <v>623.7471</v>
      </c>
    </row>
    <row r="469" ht="19.95" customHeight="1" spans="1:3">
      <c r="A469" s="317">
        <v>21699</v>
      </c>
      <c r="B469" s="317" t="s">
        <v>570</v>
      </c>
      <c r="C469" s="111">
        <v>1330</v>
      </c>
    </row>
    <row r="470" ht="19.95" customHeight="1" spans="1:3">
      <c r="A470" s="317">
        <v>2169999</v>
      </c>
      <c r="B470" s="317" t="s">
        <v>571</v>
      </c>
      <c r="C470" s="111">
        <v>1330</v>
      </c>
    </row>
    <row r="471" ht="19.95" customHeight="1" spans="1:3">
      <c r="A471" s="317">
        <v>217</v>
      </c>
      <c r="B471" s="474" t="s">
        <v>572</v>
      </c>
      <c r="C471" s="111">
        <v>430</v>
      </c>
    </row>
    <row r="472" ht="19.95" customHeight="1" spans="1:3">
      <c r="A472" s="317">
        <v>21703</v>
      </c>
      <c r="B472" s="317" t="s">
        <v>573</v>
      </c>
      <c r="C472" s="111">
        <v>430</v>
      </c>
    </row>
    <row r="473" ht="19.95" customHeight="1" spans="1:3">
      <c r="A473" s="317">
        <v>2170399</v>
      </c>
      <c r="B473" s="317" t="s">
        <v>574</v>
      </c>
      <c r="C473" s="111">
        <v>430</v>
      </c>
    </row>
    <row r="474" ht="19.95" customHeight="1" spans="1:3">
      <c r="A474" s="317">
        <v>219</v>
      </c>
      <c r="B474" s="474" t="s">
        <v>575</v>
      </c>
      <c r="C474" s="111">
        <v>130</v>
      </c>
    </row>
    <row r="475" ht="19.95" customHeight="1" spans="1:3">
      <c r="A475" s="317">
        <v>21901</v>
      </c>
      <c r="B475" s="317" t="s">
        <v>576</v>
      </c>
      <c r="C475" s="111">
        <v>130</v>
      </c>
    </row>
    <row r="476" ht="19.95" customHeight="1" spans="1:3">
      <c r="A476" s="317">
        <v>220</v>
      </c>
      <c r="B476" s="474" t="s">
        <v>577</v>
      </c>
      <c r="C476" s="111">
        <v>2649.229668</v>
      </c>
    </row>
    <row r="477" ht="19.95" customHeight="1" spans="1:3">
      <c r="A477" s="317">
        <v>22001</v>
      </c>
      <c r="B477" s="317" t="s">
        <v>578</v>
      </c>
      <c r="C477" s="111">
        <v>2199.306468</v>
      </c>
    </row>
    <row r="478" ht="19.95" customHeight="1" spans="1:3">
      <c r="A478" s="317">
        <v>2200101</v>
      </c>
      <c r="B478" s="317" t="s">
        <v>189</v>
      </c>
      <c r="C478" s="111">
        <v>653.854045</v>
      </c>
    </row>
    <row r="479" ht="19.95" customHeight="1" spans="1:3">
      <c r="A479" s="317">
        <v>2200150</v>
      </c>
      <c r="B479" s="317" t="s">
        <v>203</v>
      </c>
      <c r="C479" s="111">
        <v>1508.452423</v>
      </c>
    </row>
    <row r="480" ht="19.95" customHeight="1" spans="1:3">
      <c r="A480" s="317">
        <v>2200199</v>
      </c>
      <c r="B480" s="317" t="s">
        <v>579</v>
      </c>
      <c r="C480" s="111">
        <v>37</v>
      </c>
    </row>
    <row r="481" ht="19.95" customHeight="1" spans="1:3">
      <c r="A481" s="317">
        <v>22005</v>
      </c>
      <c r="B481" s="317" t="s">
        <v>580</v>
      </c>
      <c r="C481" s="111">
        <v>449.9232</v>
      </c>
    </row>
    <row r="482" ht="19.95" customHeight="1" spans="1:3">
      <c r="A482" s="317">
        <v>2200501</v>
      </c>
      <c r="B482" s="317" t="s">
        <v>189</v>
      </c>
      <c r="C482" s="111">
        <v>224</v>
      </c>
    </row>
    <row r="483" ht="19.95" customHeight="1" spans="1:3">
      <c r="A483" s="317">
        <v>2200504</v>
      </c>
      <c r="B483" s="317" t="s">
        <v>581</v>
      </c>
      <c r="C483" s="111">
        <v>25.9232</v>
      </c>
    </row>
    <row r="484" ht="19.95" customHeight="1" spans="1:3">
      <c r="A484" s="317">
        <v>2200509</v>
      </c>
      <c r="B484" s="317" t="s">
        <v>582</v>
      </c>
      <c r="C484" s="111">
        <v>30</v>
      </c>
    </row>
    <row r="485" ht="19.95" customHeight="1" spans="1:3">
      <c r="A485" s="317">
        <v>2200599</v>
      </c>
      <c r="B485" s="317" t="s">
        <v>583</v>
      </c>
      <c r="C485" s="111">
        <v>170</v>
      </c>
    </row>
    <row r="486" ht="19.95" customHeight="1" spans="1:3">
      <c r="A486" s="317">
        <v>221</v>
      </c>
      <c r="B486" s="474" t="s">
        <v>584</v>
      </c>
      <c r="C486" s="111">
        <v>14585.322157</v>
      </c>
    </row>
    <row r="487" ht="19.95" customHeight="1" spans="1:3">
      <c r="A487" s="317">
        <v>22101</v>
      </c>
      <c r="B487" s="317" t="s">
        <v>585</v>
      </c>
      <c r="C487" s="111">
        <v>8191.665621</v>
      </c>
    </row>
    <row r="488" ht="19.95" customHeight="1" spans="1:3">
      <c r="A488" s="317">
        <v>2210103</v>
      </c>
      <c r="B488" s="317" t="s">
        <v>586</v>
      </c>
      <c r="C488" s="111">
        <v>4107</v>
      </c>
    </row>
    <row r="489" ht="19.95" customHeight="1" spans="1:3">
      <c r="A489" s="317">
        <v>2210106</v>
      </c>
      <c r="B489" s="317" t="s">
        <v>587</v>
      </c>
      <c r="C489" s="111">
        <v>298.558813</v>
      </c>
    </row>
    <row r="490" ht="19.95" customHeight="1" spans="1:3">
      <c r="A490" s="317">
        <v>2210107</v>
      </c>
      <c r="B490" s="317" t="s">
        <v>588</v>
      </c>
      <c r="C490" s="111">
        <v>4.669926</v>
      </c>
    </row>
    <row r="491" ht="19.95" customHeight="1" spans="1:3">
      <c r="A491" s="317">
        <v>2210108</v>
      </c>
      <c r="B491" s="317" t="s">
        <v>589</v>
      </c>
      <c r="C491" s="111">
        <v>2000</v>
      </c>
    </row>
    <row r="492" ht="19.95" customHeight="1" spans="1:3">
      <c r="A492" s="317">
        <v>2210199</v>
      </c>
      <c r="B492" s="317" t="s">
        <v>590</v>
      </c>
      <c r="C492" s="111">
        <v>1781.436882</v>
      </c>
    </row>
    <row r="493" ht="19.95" customHeight="1" spans="1:3">
      <c r="A493" s="317">
        <v>22102</v>
      </c>
      <c r="B493" s="317" t="s">
        <v>591</v>
      </c>
      <c r="C493" s="111">
        <v>5509.656536</v>
      </c>
    </row>
    <row r="494" ht="19.95" customHeight="1" spans="1:3">
      <c r="A494" s="317">
        <v>2210201</v>
      </c>
      <c r="B494" s="317" t="s">
        <v>592</v>
      </c>
      <c r="C494" s="111">
        <v>4771.526536</v>
      </c>
    </row>
    <row r="495" ht="19.95" customHeight="1" spans="1:3">
      <c r="A495" s="317">
        <v>2210202</v>
      </c>
      <c r="B495" s="317" t="s">
        <v>593</v>
      </c>
      <c r="C495" s="111">
        <v>696.92</v>
      </c>
    </row>
    <row r="496" ht="19.95" customHeight="1" spans="1:3">
      <c r="A496" s="317">
        <v>2210203</v>
      </c>
      <c r="B496" s="317" t="s">
        <v>594</v>
      </c>
      <c r="C496" s="111">
        <v>41.21</v>
      </c>
    </row>
    <row r="497" ht="19.95" customHeight="1" spans="1:3">
      <c r="A497" s="317">
        <v>22103</v>
      </c>
      <c r="B497" s="317" t="s">
        <v>595</v>
      </c>
      <c r="C497" s="111">
        <v>884</v>
      </c>
    </row>
    <row r="498" ht="19.95" customHeight="1" spans="1:3">
      <c r="A498" s="317">
        <v>2210302</v>
      </c>
      <c r="B498" s="317" t="s">
        <v>596</v>
      </c>
      <c r="C498" s="111">
        <v>884</v>
      </c>
    </row>
    <row r="499" ht="19.95" customHeight="1" spans="1:3">
      <c r="A499" s="317">
        <v>222</v>
      </c>
      <c r="B499" s="474" t="s">
        <v>597</v>
      </c>
      <c r="C499" s="111">
        <v>996.387938</v>
      </c>
    </row>
    <row r="500" ht="19.95" customHeight="1" spans="1:3">
      <c r="A500" s="317">
        <v>22201</v>
      </c>
      <c r="B500" s="317" t="s">
        <v>598</v>
      </c>
      <c r="C500" s="111">
        <v>440.387938</v>
      </c>
    </row>
    <row r="501" ht="19.95" customHeight="1" spans="1:3">
      <c r="A501" s="317">
        <v>2220106</v>
      </c>
      <c r="B501" s="317" t="s">
        <v>599</v>
      </c>
      <c r="C501" s="111">
        <v>3</v>
      </c>
    </row>
    <row r="502" ht="19.95" customHeight="1" spans="1:3">
      <c r="A502" s="317">
        <v>2220112</v>
      </c>
      <c r="B502" s="317" t="s">
        <v>600</v>
      </c>
      <c r="C502" s="111">
        <v>3.365523</v>
      </c>
    </row>
    <row r="503" ht="19.95" customHeight="1" spans="1:3">
      <c r="A503" s="317">
        <v>2220115</v>
      </c>
      <c r="B503" s="317" t="s">
        <v>601</v>
      </c>
      <c r="C503" s="111">
        <v>234</v>
      </c>
    </row>
    <row r="504" ht="19.95" customHeight="1" spans="1:3">
      <c r="A504" s="317">
        <v>2220150</v>
      </c>
      <c r="B504" s="317" t="s">
        <v>203</v>
      </c>
      <c r="C504" s="111">
        <v>26.877615</v>
      </c>
    </row>
    <row r="505" ht="19.95" customHeight="1" spans="1:3">
      <c r="A505" s="317">
        <v>2220199</v>
      </c>
      <c r="B505" s="317" t="s">
        <v>602</v>
      </c>
      <c r="C505" s="111">
        <v>173.1448</v>
      </c>
    </row>
    <row r="506" ht="19.95" customHeight="1" spans="1:3">
      <c r="A506" s="317">
        <v>22204</v>
      </c>
      <c r="B506" s="317" t="s">
        <v>603</v>
      </c>
      <c r="C506" s="111">
        <v>295</v>
      </c>
    </row>
    <row r="507" ht="19.95" customHeight="1" spans="1:3">
      <c r="A507" s="317">
        <v>2220401</v>
      </c>
      <c r="B507" s="317" t="s">
        <v>604</v>
      </c>
      <c r="C507" s="111">
        <v>295</v>
      </c>
    </row>
    <row r="508" ht="19.95" customHeight="1" spans="1:3">
      <c r="A508" s="317">
        <v>22205</v>
      </c>
      <c r="B508" s="317" t="s">
        <v>605</v>
      </c>
      <c r="C508" s="111">
        <v>261</v>
      </c>
    </row>
    <row r="509" ht="19.95" customHeight="1" spans="1:3">
      <c r="A509" s="317">
        <v>2220504</v>
      </c>
      <c r="B509" s="317" t="s">
        <v>606</v>
      </c>
      <c r="C509" s="111">
        <v>261</v>
      </c>
    </row>
    <row r="510" ht="19.95" customHeight="1" spans="1:3">
      <c r="A510" s="317">
        <v>224</v>
      </c>
      <c r="B510" s="474" t="s">
        <v>607</v>
      </c>
      <c r="C510" s="111">
        <v>8129.204714</v>
      </c>
    </row>
    <row r="511" ht="19.95" customHeight="1" spans="1:3">
      <c r="A511" s="317">
        <v>22401</v>
      </c>
      <c r="B511" s="317" t="s">
        <v>608</v>
      </c>
      <c r="C511" s="111">
        <v>1815.670814</v>
      </c>
    </row>
    <row r="512" ht="19.95" customHeight="1" spans="1:3">
      <c r="A512" s="317">
        <v>2240101</v>
      </c>
      <c r="B512" s="317" t="s">
        <v>189</v>
      </c>
      <c r="C512" s="111">
        <v>657.210814</v>
      </c>
    </row>
    <row r="513" ht="19.95" customHeight="1" spans="1:3">
      <c r="A513" s="317">
        <v>2240102</v>
      </c>
      <c r="B513" s="317" t="s">
        <v>190</v>
      </c>
      <c r="C513" s="111">
        <v>92.88</v>
      </c>
    </row>
    <row r="514" ht="19.95" customHeight="1" spans="1:3">
      <c r="A514" s="317">
        <v>2240108</v>
      </c>
      <c r="B514" s="317" t="s">
        <v>609</v>
      </c>
      <c r="C514" s="111">
        <v>807</v>
      </c>
    </row>
    <row r="515" ht="19.95" customHeight="1" spans="1:3">
      <c r="A515" s="317">
        <v>2240150</v>
      </c>
      <c r="B515" s="317" t="s">
        <v>203</v>
      </c>
      <c r="C515" s="111">
        <v>25.58</v>
      </c>
    </row>
    <row r="516" ht="19.95" customHeight="1" spans="1:3">
      <c r="A516" s="317">
        <v>2240199</v>
      </c>
      <c r="B516" s="317" t="s">
        <v>610</v>
      </c>
      <c r="C516" s="111">
        <v>233</v>
      </c>
    </row>
    <row r="517" ht="19.95" customHeight="1" spans="1:3">
      <c r="A517" s="317">
        <v>22402</v>
      </c>
      <c r="B517" s="317" t="s">
        <v>611</v>
      </c>
      <c r="C517" s="111">
        <v>3862</v>
      </c>
    </row>
    <row r="518" ht="19.95" customHeight="1" spans="1:3">
      <c r="A518" s="317">
        <v>2240202</v>
      </c>
      <c r="B518" s="317" t="s">
        <v>190</v>
      </c>
      <c r="C518" s="111">
        <v>1082</v>
      </c>
    </row>
    <row r="519" ht="19.95" customHeight="1" spans="1:3">
      <c r="A519" s="317">
        <v>2240204</v>
      </c>
      <c r="B519" s="317" t="s">
        <v>612</v>
      </c>
      <c r="C519" s="111">
        <v>2780</v>
      </c>
    </row>
    <row r="520" ht="19.95" customHeight="1" spans="1:3">
      <c r="A520" s="317">
        <v>22405</v>
      </c>
      <c r="B520" s="317" t="s">
        <v>613</v>
      </c>
      <c r="C520" s="111">
        <v>5</v>
      </c>
    </row>
    <row r="521" ht="19.95" customHeight="1" spans="1:3">
      <c r="A521" s="317">
        <v>2240599</v>
      </c>
      <c r="B521" s="317" t="s">
        <v>614</v>
      </c>
      <c r="C521" s="111">
        <v>5</v>
      </c>
    </row>
    <row r="522" ht="19.95" customHeight="1" spans="1:3">
      <c r="A522" s="317">
        <v>22406</v>
      </c>
      <c r="B522" s="317" t="s">
        <v>615</v>
      </c>
      <c r="C522" s="111">
        <v>1506.79</v>
      </c>
    </row>
    <row r="523" ht="19.95" customHeight="1" spans="1:3">
      <c r="A523" s="317">
        <v>2240601</v>
      </c>
      <c r="B523" s="317" t="s">
        <v>616</v>
      </c>
      <c r="C523" s="111">
        <v>1506.79</v>
      </c>
    </row>
    <row r="524" ht="19.95" customHeight="1" spans="1:3">
      <c r="A524" s="317">
        <v>22407</v>
      </c>
      <c r="B524" s="317" t="s">
        <v>617</v>
      </c>
      <c r="C524" s="111">
        <v>59.7439</v>
      </c>
    </row>
    <row r="525" ht="19.95" customHeight="1" spans="1:3">
      <c r="A525" s="317">
        <v>2240702</v>
      </c>
      <c r="B525" s="317" t="s">
        <v>618</v>
      </c>
      <c r="C525" s="111">
        <v>29.766</v>
      </c>
    </row>
    <row r="526" ht="19.95" customHeight="1" spans="1:3">
      <c r="A526" s="317">
        <v>2240704</v>
      </c>
      <c r="B526" s="317" t="s">
        <v>619</v>
      </c>
      <c r="C526" s="111">
        <v>29.9779</v>
      </c>
    </row>
    <row r="527" ht="19.95" customHeight="1" spans="1:3">
      <c r="A527" s="317">
        <v>22499</v>
      </c>
      <c r="B527" s="317" t="s">
        <v>620</v>
      </c>
      <c r="C527" s="111">
        <v>880</v>
      </c>
    </row>
    <row r="528" ht="19.95" customHeight="1" spans="1:3">
      <c r="A528" s="317">
        <v>229</v>
      </c>
      <c r="B528" s="474" t="s">
        <v>621</v>
      </c>
      <c r="C528" s="111">
        <v>100</v>
      </c>
    </row>
    <row r="529" ht="19.95" customHeight="1" spans="1:3">
      <c r="A529" s="317">
        <v>22999</v>
      </c>
      <c r="B529" s="317" t="s">
        <v>622</v>
      </c>
      <c r="C529" s="111">
        <v>100</v>
      </c>
    </row>
    <row r="530" ht="19.95" customHeight="1" spans="1:3">
      <c r="A530" s="317">
        <v>2299901</v>
      </c>
      <c r="B530" s="317" t="s">
        <v>623</v>
      </c>
      <c r="C530" s="111">
        <v>100</v>
      </c>
    </row>
    <row r="531" ht="19.95" customHeight="1" spans="1:3">
      <c r="A531" s="317">
        <v>232</v>
      </c>
      <c r="B531" s="474" t="s">
        <v>624</v>
      </c>
      <c r="C531" s="111">
        <v>6546.781218</v>
      </c>
    </row>
    <row r="532" ht="19.95" customHeight="1" spans="1:3">
      <c r="A532" s="317">
        <v>23203</v>
      </c>
      <c r="B532" s="317" t="s">
        <v>625</v>
      </c>
      <c r="C532" s="111">
        <v>6546.781218</v>
      </c>
    </row>
    <row r="533" ht="19.95" customHeight="1" spans="1:3">
      <c r="A533" s="317">
        <v>2320301</v>
      </c>
      <c r="B533" s="317" t="s">
        <v>626</v>
      </c>
      <c r="C533" s="111">
        <v>6364.52362</v>
      </c>
    </row>
    <row r="534" ht="19.95" customHeight="1" spans="1:3">
      <c r="A534" s="317">
        <v>2320303</v>
      </c>
      <c r="B534" s="317" t="s">
        <v>627</v>
      </c>
      <c r="C534" s="111">
        <v>182.257598</v>
      </c>
    </row>
    <row r="535" ht="19.95" customHeight="1" spans="1:3">
      <c r="A535" s="317">
        <v>233</v>
      </c>
      <c r="B535" s="474" t="s">
        <v>628</v>
      </c>
      <c r="C535" s="111">
        <v>55.959</v>
      </c>
    </row>
    <row r="536" ht="19.95" customHeight="1" spans="1:3">
      <c r="A536" s="317">
        <v>23303</v>
      </c>
      <c r="B536" s="317" t="s">
        <v>629</v>
      </c>
      <c r="C536" s="111">
        <v>55.959</v>
      </c>
    </row>
    <row r="537" ht="19.95" customHeight="1" spans="1:3">
      <c r="A537" s="320"/>
      <c r="B537" s="475" t="s">
        <v>70</v>
      </c>
      <c r="C537" s="342">
        <f>XFD538+XFD553</f>
        <v>0</v>
      </c>
    </row>
    <row r="538" ht="19.95" customHeight="1" spans="1:3">
      <c r="A538" s="322">
        <v>230</v>
      </c>
      <c r="B538" s="476" t="s">
        <v>71</v>
      </c>
      <c r="C538" s="87">
        <f>XFD539+XFD548+XFD550+XFD552</f>
        <v>0</v>
      </c>
    </row>
    <row r="539" ht="19.95" customHeight="1" spans="1:3">
      <c r="A539" s="322">
        <v>23003</v>
      </c>
      <c r="B539" s="76" t="s">
        <v>630</v>
      </c>
      <c r="C539" s="87">
        <v>12963</v>
      </c>
    </row>
    <row r="540" ht="19.95" customHeight="1" spans="1:3">
      <c r="A540" s="322">
        <v>2300301</v>
      </c>
      <c r="B540" s="76" t="s">
        <v>631</v>
      </c>
      <c r="C540" s="87">
        <v>1000</v>
      </c>
    </row>
    <row r="541" ht="19.95" customHeight="1" spans="1:3">
      <c r="A541" s="322">
        <v>2300304</v>
      </c>
      <c r="B541" s="76" t="s">
        <v>632</v>
      </c>
      <c r="C541" s="87">
        <v>785</v>
      </c>
    </row>
    <row r="542" ht="19.95" customHeight="1" spans="1:3">
      <c r="A542" s="322">
        <v>2300305</v>
      </c>
      <c r="B542" s="76" t="s">
        <v>633</v>
      </c>
      <c r="C542" s="87">
        <v>500</v>
      </c>
    </row>
    <row r="543" ht="19.95" customHeight="1" spans="1:3">
      <c r="A543" s="322">
        <v>2300308</v>
      </c>
      <c r="B543" s="76" t="s">
        <v>634</v>
      </c>
      <c r="C543" s="87">
        <v>116</v>
      </c>
    </row>
    <row r="544" ht="19.95" customHeight="1" spans="1:3">
      <c r="A544" s="322">
        <v>2300311</v>
      </c>
      <c r="B544" s="76" t="s">
        <v>635</v>
      </c>
      <c r="C544" s="87">
        <v>100</v>
      </c>
    </row>
    <row r="545" ht="19.95" customHeight="1" spans="1:3">
      <c r="A545" s="322">
        <v>2300312</v>
      </c>
      <c r="B545" s="76" t="s">
        <v>636</v>
      </c>
      <c r="C545" s="87">
        <v>2300</v>
      </c>
    </row>
    <row r="546" ht="19.95" customHeight="1" spans="1:3">
      <c r="A546" s="322">
        <v>2300313</v>
      </c>
      <c r="B546" s="76" t="s">
        <v>637</v>
      </c>
      <c r="C546" s="87">
        <v>3409</v>
      </c>
    </row>
    <row r="547" ht="19.95" customHeight="1" spans="1:3">
      <c r="A547" s="322">
        <v>2300399</v>
      </c>
      <c r="B547" s="76" t="s">
        <v>638</v>
      </c>
      <c r="C547" s="87">
        <v>4753</v>
      </c>
    </row>
    <row r="548" ht="19.95" customHeight="1" spans="1:3">
      <c r="A548" s="322">
        <v>23006</v>
      </c>
      <c r="B548" s="76" t="s">
        <v>639</v>
      </c>
      <c r="C548" s="87">
        <v>25712</v>
      </c>
    </row>
    <row r="549" ht="19.95" customHeight="1" spans="1:3">
      <c r="A549" s="322">
        <v>2300601</v>
      </c>
      <c r="B549" s="76" t="s">
        <v>640</v>
      </c>
      <c r="C549" s="87">
        <v>25712</v>
      </c>
    </row>
    <row r="550" ht="19.95" customHeight="1" spans="1:3">
      <c r="A550" s="322">
        <v>23009</v>
      </c>
      <c r="B550" s="76" t="s">
        <v>641</v>
      </c>
      <c r="C550" s="87">
        <f>XFD551</f>
        <v>0</v>
      </c>
    </row>
    <row r="551" ht="19.95" customHeight="1" spans="1:3">
      <c r="A551" s="322">
        <v>2300901</v>
      </c>
      <c r="B551" s="76" t="s">
        <v>642</v>
      </c>
      <c r="C551" s="87">
        <v>37132</v>
      </c>
    </row>
    <row r="552" ht="19.95" customHeight="1" spans="1:3">
      <c r="A552" s="322">
        <v>23015</v>
      </c>
      <c r="B552" s="76" t="s">
        <v>643</v>
      </c>
      <c r="C552" s="87"/>
    </row>
    <row r="553" ht="19.95" customHeight="1" spans="1:3">
      <c r="A553" s="322">
        <v>231</v>
      </c>
      <c r="B553" s="476" t="s">
        <v>75</v>
      </c>
      <c r="C553" s="87">
        <v>26542</v>
      </c>
    </row>
    <row r="554" ht="19.95" customHeight="1" spans="1:3">
      <c r="A554" s="322">
        <v>23103</v>
      </c>
      <c r="B554" s="76" t="s">
        <v>644</v>
      </c>
      <c r="C554" s="87">
        <v>26542</v>
      </c>
    </row>
    <row r="555" ht="19.95" customHeight="1" spans="1:3">
      <c r="A555" s="322">
        <v>2310301</v>
      </c>
      <c r="B555" s="76" t="s">
        <v>645</v>
      </c>
      <c r="C555" s="87">
        <v>26542</v>
      </c>
    </row>
    <row r="556" ht="19.95" customHeight="1" spans="1:3">
      <c r="A556" s="322"/>
      <c r="B556" s="76"/>
      <c r="C556" s="87"/>
    </row>
    <row r="557" ht="19.95" customHeight="1" spans="1:3">
      <c r="A557" s="326"/>
      <c r="B557" s="363" t="s">
        <v>77</v>
      </c>
      <c r="C557" s="328">
        <f>XFD537+XFD5</f>
        <v>0</v>
      </c>
    </row>
  </sheetData>
  <autoFilter xmlns:etc="http://www.wps.cn/officeDocument/2017/etCustomData" ref="A5:D555" etc:filterBottomFollowUsedRange="0">
    <extLst/>
  </autoFilter>
  <mergeCells count="1">
    <mergeCell ref="A2:C2"/>
  </mergeCells>
  <pageMargins left="0.904167" right="0.904167" top="0.94375" bottom="0.747917" header="0.313889" footer="0.511806"/>
  <pageSetup paperSize="9" scale="90" firstPageNumber="9" orientation="portrait" useFirstPageNumber="1" horizontalDpi="600" verticalDpi="600"/>
  <headerFooter>
    <oddFooter>&amp;C—&amp;P—</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showZeros="0" workbookViewId="0">
      <selection activeCell="F10" sqref="F10"/>
    </sheetView>
  </sheetViews>
  <sheetFormatPr defaultColWidth="13.2166666666667" defaultRowHeight="15" customHeight="1" outlineLevelCol="2"/>
  <cols>
    <col min="1" max="1" width="13.2166666666667" style="79" customWidth="1"/>
    <col min="2" max="2" width="50" style="79" customWidth="1"/>
    <col min="3" max="3" width="15.8833333333333" style="95" customWidth="1"/>
    <col min="4" max="257" width="13.2166666666667" style="79" customWidth="1"/>
  </cols>
  <sheetData>
    <row r="1" ht="28.95" customHeight="1" spans="1:2">
      <c r="A1" s="91" t="s">
        <v>1812</v>
      </c>
      <c r="B1" s="92"/>
    </row>
    <row r="2" ht="26.25" spans="1:3">
      <c r="A2" s="81" t="s">
        <v>1813</v>
      </c>
      <c r="B2" s="82"/>
      <c r="C2" s="82"/>
    </row>
    <row r="3" ht="19.5" customHeight="1" spans="2:3">
      <c r="B3" s="83"/>
      <c r="C3" s="84" t="s">
        <v>2</v>
      </c>
    </row>
    <row r="4" ht="30" customHeight="1" spans="1:3">
      <c r="A4" s="85" t="s">
        <v>840</v>
      </c>
      <c r="B4" s="85" t="s">
        <v>841</v>
      </c>
      <c r="C4" s="85" t="s">
        <v>960</v>
      </c>
    </row>
    <row r="5" ht="30" customHeight="1" spans="1:3">
      <c r="A5" s="96"/>
      <c r="B5" s="97" t="s">
        <v>866</v>
      </c>
      <c r="C5" s="98">
        <f>XFD6+XFD11+XFD16+XFD25</f>
        <v>0</v>
      </c>
    </row>
    <row r="6" ht="30" customHeight="1" spans="1:3">
      <c r="A6" s="76">
        <v>10202</v>
      </c>
      <c r="B6" s="86" t="s">
        <v>1797</v>
      </c>
      <c r="C6" s="88">
        <v>1561.31</v>
      </c>
    </row>
    <row r="7" ht="30" customHeight="1" spans="1:3">
      <c r="A7" s="76">
        <v>1200201</v>
      </c>
      <c r="B7" s="94" t="s">
        <v>872</v>
      </c>
      <c r="C7" s="88">
        <v>1494.51</v>
      </c>
    </row>
    <row r="8" ht="30" customHeight="1" spans="1:3">
      <c r="A8" s="76">
        <v>1200202</v>
      </c>
      <c r="B8" s="94" t="s">
        <v>873</v>
      </c>
      <c r="C8" s="88">
        <v>0</v>
      </c>
    </row>
    <row r="9" ht="30" customHeight="1" spans="1:3">
      <c r="A9" s="76">
        <v>1200203</v>
      </c>
      <c r="B9" s="94" t="s">
        <v>875</v>
      </c>
      <c r="C9" s="88">
        <v>33.8</v>
      </c>
    </row>
    <row r="10" ht="30" customHeight="1" spans="1:3">
      <c r="A10" s="76">
        <v>1020299</v>
      </c>
      <c r="B10" s="94" t="s">
        <v>1814</v>
      </c>
      <c r="C10" s="88">
        <v>33</v>
      </c>
    </row>
    <row r="11" ht="30" customHeight="1" spans="1:3">
      <c r="A11" s="76">
        <v>10203</v>
      </c>
      <c r="B11" s="86" t="s">
        <v>1815</v>
      </c>
      <c r="C11" s="88">
        <v>25427.96</v>
      </c>
    </row>
    <row r="12" ht="30" customHeight="1" spans="1:3">
      <c r="A12" s="76">
        <v>1020301</v>
      </c>
      <c r="B12" s="94" t="s">
        <v>878</v>
      </c>
      <c r="C12" s="88">
        <v>24609.26</v>
      </c>
    </row>
    <row r="13" ht="30" customHeight="1" spans="1:3">
      <c r="A13" s="76">
        <v>1020302</v>
      </c>
      <c r="B13" s="94" t="s">
        <v>879</v>
      </c>
      <c r="C13" s="88">
        <v>0</v>
      </c>
    </row>
    <row r="14" ht="30" customHeight="1" spans="1:3">
      <c r="A14" s="76">
        <v>1020303</v>
      </c>
      <c r="B14" s="94" t="s">
        <v>880</v>
      </c>
      <c r="C14" s="88">
        <v>790</v>
      </c>
    </row>
    <row r="15" ht="30" customHeight="1" spans="1:3">
      <c r="A15" s="76">
        <v>1101603</v>
      </c>
      <c r="B15" s="94" t="s">
        <v>1816</v>
      </c>
      <c r="C15" s="88">
        <v>28.7</v>
      </c>
    </row>
    <row r="16" ht="30" customHeight="1" spans="1:3">
      <c r="A16" s="76">
        <v>10204</v>
      </c>
      <c r="B16" s="86" t="s">
        <v>1799</v>
      </c>
      <c r="C16" s="88">
        <v>867.31</v>
      </c>
    </row>
    <row r="17" ht="30" customHeight="1" spans="1:3">
      <c r="A17" s="76">
        <v>1020401</v>
      </c>
      <c r="B17" s="94" t="s">
        <v>881</v>
      </c>
      <c r="C17" s="88">
        <v>806.31</v>
      </c>
    </row>
    <row r="18" ht="30" customHeight="1" spans="1:3">
      <c r="A18" s="76">
        <v>1020402</v>
      </c>
      <c r="B18" s="94" t="s">
        <v>882</v>
      </c>
      <c r="C18" s="88">
        <v>0</v>
      </c>
    </row>
    <row r="19" ht="30" customHeight="1" spans="1:3">
      <c r="A19" s="76">
        <v>1020403</v>
      </c>
      <c r="B19" s="94" t="s">
        <v>883</v>
      </c>
      <c r="C19" s="88">
        <v>61</v>
      </c>
    </row>
    <row r="20" ht="30" customHeight="1" spans="1:3">
      <c r="A20" s="76"/>
      <c r="B20" s="94" t="s">
        <v>1817</v>
      </c>
      <c r="C20" s="88"/>
    </row>
    <row r="21" ht="30" customHeight="1" spans="1:3">
      <c r="A21" s="76">
        <v>10210</v>
      </c>
      <c r="B21" s="86" t="s">
        <v>1800</v>
      </c>
      <c r="C21" s="87"/>
    </row>
    <row r="22" ht="30" customHeight="1" spans="1:3">
      <c r="A22" s="76">
        <v>1021001</v>
      </c>
      <c r="B22" s="94" t="s">
        <v>885</v>
      </c>
      <c r="C22" s="87"/>
    </row>
    <row r="23" ht="30" customHeight="1" spans="1:3">
      <c r="A23" s="76">
        <v>1021002</v>
      </c>
      <c r="B23" s="94" t="s">
        <v>886</v>
      </c>
      <c r="C23" s="87"/>
    </row>
    <row r="24" ht="30" customHeight="1" spans="1:3">
      <c r="A24" s="76">
        <v>1021003</v>
      </c>
      <c r="B24" s="94" t="s">
        <v>887</v>
      </c>
      <c r="C24" s="87"/>
    </row>
    <row r="25" ht="30" customHeight="1" spans="1:3">
      <c r="A25" s="76">
        <v>10211</v>
      </c>
      <c r="B25" s="86" t="s">
        <v>1801</v>
      </c>
      <c r="C25" s="88">
        <v>29391.43</v>
      </c>
    </row>
    <row r="26" ht="30" customHeight="1" spans="1:3">
      <c r="A26" s="76">
        <v>1021101</v>
      </c>
      <c r="B26" s="94" t="s">
        <v>889</v>
      </c>
      <c r="C26" s="88">
        <v>18510.5</v>
      </c>
    </row>
    <row r="27" ht="30" customHeight="1" spans="1:3">
      <c r="A27" s="76">
        <v>1021102</v>
      </c>
      <c r="B27" s="94" t="s">
        <v>890</v>
      </c>
      <c r="C27" s="88">
        <v>10360.93</v>
      </c>
    </row>
    <row r="28" ht="30" customHeight="1" spans="1:3">
      <c r="A28" s="76">
        <v>1021103</v>
      </c>
      <c r="B28" s="94" t="s">
        <v>891</v>
      </c>
      <c r="C28" s="88">
        <v>20</v>
      </c>
    </row>
    <row r="29" ht="30" customHeight="1" spans="1:3">
      <c r="A29" s="76">
        <v>1101605</v>
      </c>
      <c r="B29" s="94" t="s">
        <v>1818</v>
      </c>
      <c r="C29" s="88">
        <v>500</v>
      </c>
    </row>
    <row r="30" ht="30" customHeight="1" spans="1:3">
      <c r="A30" s="76">
        <v>10212</v>
      </c>
      <c r="B30" s="86" t="s">
        <v>1802</v>
      </c>
      <c r="C30" s="87"/>
    </row>
    <row r="31" ht="30" customHeight="1" spans="1:3">
      <c r="A31" s="76">
        <v>1021201</v>
      </c>
      <c r="B31" s="94" t="s">
        <v>894</v>
      </c>
      <c r="C31" s="87"/>
    </row>
    <row r="32" ht="30" customHeight="1" spans="1:3">
      <c r="A32" s="76">
        <v>1021202</v>
      </c>
      <c r="B32" s="94" t="s">
        <v>895</v>
      </c>
      <c r="C32" s="87"/>
    </row>
    <row r="33" ht="30" customHeight="1" spans="1:3">
      <c r="A33" s="76">
        <v>1021203</v>
      </c>
      <c r="B33" s="94" t="s">
        <v>896</v>
      </c>
      <c r="C33" s="87"/>
    </row>
  </sheetData>
  <mergeCells count="1">
    <mergeCell ref="A2:C2"/>
  </mergeCells>
  <pageMargins left="0.786806" right="0.786806" top="0.747917" bottom="0.747917" header="0.314583" footer="0.511806"/>
  <pageSetup paperSize="9" scale="90" firstPageNumber="77" orientation="portrait" useFirstPageNumber="1" horizontalDpi="600" verticalDpi="600"/>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E11" sqref="E11"/>
    </sheetView>
  </sheetViews>
  <sheetFormatPr defaultColWidth="32.8833333333333" defaultRowHeight="23.25" customHeight="1" outlineLevelCol="2"/>
  <cols>
    <col min="1" max="1" width="14.6666666666667" style="79" customWidth="1"/>
    <col min="2" max="2" width="48.4416666666667" style="79" customWidth="1"/>
    <col min="3" max="3" width="17.3333333333333" style="79" customWidth="1"/>
    <col min="4" max="257" width="32.8833333333333" style="79" customWidth="1"/>
  </cols>
  <sheetData>
    <row r="1" ht="22.95" customHeight="1" spans="1:2">
      <c r="A1" s="91" t="s">
        <v>1819</v>
      </c>
      <c r="B1" s="92"/>
    </row>
    <row r="2" ht="26.25" spans="1:3">
      <c r="A2" s="81" t="s">
        <v>1820</v>
      </c>
      <c r="B2" s="82"/>
      <c r="C2" s="82"/>
    </row>
    <row r="3" ht="24.75" customHeight="1" spans="2:3">
      <c r="B3" s="83"/>
      <c r="C3" s="84" t="s">
        <v>2</v>
      </c>
    </row>
    <row r="4" ht="23.1" customHeight="1" spans="1:3">
      <c r="A4" s="85" t="s">
        <v>853</v>
      </c>
      <c r="B4" s="85" t="s">
        <v>854</v>
      </c>
      <c r="C4" s="85" t="s">
        <v>960</v>
      </c>
    </row>
    <row r="5" ht="23.1" customHeight="1" spans="1:3">
      <c r="A5" s="76"/>
      <c r="B5" s="93" t="s">
        <v>1821</v>
      </c>
      <c r="C5" s="87">
        <f>XFD6+XFD9+XFD12+XFD18</f>
        <v>0</v>
      </c>
    </row>
    <row r="6" ht="23.1" customHeight="1" spans="1:3">
      <c r="A6" s="76">
        <v>20902</v>
      </c>
      <c r="B6" s="86" t="s">
        <v>1806</v>
      </c>
      <c r="C6" s="88">
        <v>1353.2</v>
      </c>
    </row>
    <row r="7" ht="23.1" customHeight="1" spans="1:3">
      <c r="A7" s="76">
        <v>2090201</v>
      </c>
      <c r="B7" s="94" t="s">
        <v>904</v>
      </c>
      <c r="C7" s="88">
        <v>759.83</v>
      </c>
    </row>
    <row r="8" ht="23.1" customHeight="1" spans="1:3">
      <c r="A8" s="76">
        <v>2090299</v>
      </c>
      <c r="B8" s="94" t="s">
        <v>905</v>
      </c>
      <c r="C8" s="88">
        <f>XFD6-XFD7</f>
        <v>0</v>
      </c>
    </row>
    <row r="9" ht="23.1" customHeight="1" spans="1:3">
      <c r="A9" s="76">
        <v>20903</v>
      </c>
      <c r="B9" s="86" t="s">
        <v>1822</v>
      </c>
      <c r="C9" s="88">
        <v>16628.26</v>
      </c>
    </row>
    <row r="10" ht="23.1" customHeight="1" spans="1:3">
      <c r="A10" s="76">
        <v>2090301</v>
      </c>
      <c r="B10" s="94" t="s">
        <v>907</v>
      </c>
      <c r="C10" s="88">
        <v>16595.66</v>
      </c>
    </row>
    <row r="11" ht="23.1" customHeight="1" spans="1:3">
      <c r="A11" s="76">
        <v>2301703</v>
      </c>
      <c r="B11" s="94" t="s">
        <v>902</v>
      </c>
      <c r="C11" s="88">
        <v>32.6</v>
      </c>
    </row>
    <row r="12" ht="23.1" customHeight="1" spans="1:3">
      <c r="A12" s="76">
        <v>20904</v>
      </c>
      <c r="B12" s="86" t="s">
        <v>1808</v>
      </c>
      <c r="C12" s="88">
        <v>1132.62</v>
      </c>
    </row>
    <row r="13" ht="23.1" customHeight="1" spans="1:3">
      <c r="A13" s="76">
        <v>2090401</v>
      </c>
      <c r="B13" s="94" t="s">
        <v>909</v>
      </c>
      <c r="C13" s="88">
        <v>1108.3</v>
      </c>
    </row>
    <row r="14" ht="23.1" customHeight="1" spans="1:3">
      <c r="A14" s="76">
        <v>2090499</v>
      </c>
      <c r="B14" s="94" t="s">
        <v>910</v>
      </c>
      <c r="C14" s="87">
        <v>24.32</v>
      </c>
    </row>
    <row r="15" ht="23.1" customHeight="1" spans="1:3">
      <c r="A15" s="76">
        <v>20910</v>
      </c>
      <c r="B15" s="86" t="s">
        <v>1809</v>
      </c>
      <c r="C15" s="87"/>
    </row>
    <row r="16" ht="23.1" customHeight="1" spans="1:3">
      <c r="A16" s="76">
        <v>2091001</v>
      </c>
      <c r="B16" s="94" t="s">
        <v>901</v>
      </c>
      <c r="C16" s="87"/>
    </row>
    <row r="17" ht="23.1" customHeight="1" spans="1:3">
      <c r="A17" s="76">
        <v>2091099</v>
      </c>
      <c r="B17" s="94" t="s">
        <v>912</v>
      </c>
      <c r="C17" s="87"/>
    </row>
    <row r="18" ht="23.1" customHeight="1" spans="1:3">
      <c r="A18" s="76">
        <v>20911</v>
      </c>
      <c r="B18" s="86" t="s">
        <v>1810</v>
      </c>
      <c r="C18" s="88">
        <v>29391.43</v>
      </c>
    </row>
    <row r="19" ht="23.1" customHeight="1" spans="1:3">
      <c r="A19" s="76">
        <v>2091101</v>
      </c>
      <c r="B19" s="94" t="s">
        <v>901</v>
      </c>
      <c r="C19" s="88">
        <v>29211.43</v>
      </c>
    </row>
    <row r="20" ht="23.1" customHeight="1" spans="1:3">
      <c r="A20" s="76">
        <v>2091199</v>
      </c>
      <c r="B20" s="94" t="s">
        <v>912</v>
      </c>
      <c r="C20" s="87">
        <v>180</v>
      </c>
    </row>
    <row r="21" ht="23.1" customHeight="1" spans="1:3">
      <c r="A21" s="76">
        <v>20912</v>
      </c>
      <c r="B21" s="86" t="s">
        <v>1811</v>
      </c>
      <c r="C21" s="87"/>
    </row>
    <row r="22" ht="23.1" customHeight="1" spans="1:3">
      <c r="A22" s="76">
        <v>2091201</v>
      </c>
      <c r="B22" s="94" t="s">
        <v>907</v>
      </c>
      <c r="C22" s="87"/>
    </row>
    <row r="23" ht="23.1" customHeight="1" spans="1:3">
      <c r="A23" s="76">
        <v>2091299</v>
      </c>
      <c r="B23" s="94" t="s">
        <v>912</v>
      </c>
      <c r="C23" s="87"/>
    </row>
  </sheetData>
  <mergeCells count="1">
    <mergeCell ref="A2:C2"/>
  </mergeCells>
  <pageMargins left="0.786806" right="0.786806" top="0.944444" bottom="0.747917" header="0.314583" footer="0.511806"/>
  <pageSetup paperSize="9" scale="90" firstPageNumber="79" orientation="portrait" useFirstPageNumber="1" horizontalDpi="600" verticalDpi="600"/>
  <headerFooter>
    <oddFooter>&amp;C—&amp;P—</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showZeros="0" workbookViewId="0">
      <selection activeCell="D8" sqref="D8"/>
    </sheetView>
  </sheetViews>
  <sheetFormatPr defaultColWidth="33.8833333333333" defaultRowHeight="26.25" customHeight="1" outlineLevelCol="1"/>
  <cols>
    <col min="1" max="1" width="51.6666666666667" style="79" customWidth="1"/>
    <col min="2" max="2" width="28.3333333333333" style="79" customWidth="1"/>
    <col min="3" max="257" width="33.8833333333333" style="79" customWidth="1"/>
  </cols>
  <sheetData>
    <row r="1" ht="30.75" customHeight="1" spans="1:1">
      <c r="A1" s="80" t="s">
        <v>1823</v>
      </c>
    </row>
    <row r="2" ht="51" customHeight="1" spans="1:2">
      <c r="A2" s="81" t="s">
        <v>1824</v>
      </c>
      <c r="B2" s="82"/>
    </row>
    <row r="3" ht="32.25" customHeight="1" spans="1:2">
      <c r="A3" s="83"/>
      <c r="B3" s="84" t="s">
        <v>1825</v>
      </c>
    </row>
    <row r="4" ht="32.25" customHeight="1" spans="1:2">
      <c r="A4" s="85" t="s">
        <v>1708</v>
      </c>
      <c r="B4" s="85" t="s">
        <v>960</v>
      </c>
    </row>
    <row r="5" ht="32.25" customHeight="1" spans="1:2">
      <c r="A5" s="86" t="s">
        <v>1826</v>
      </c>
      <c r="B5" s="87">
        <f>SUM(XFD6:XFD10)</f>
        <v>0</v>
      </c>
    </row>
    <row r="6" ht="32.25" customHeight="1" spans="1:2">
      <c r="A6" s="86" t="s">
        <v>1827</v>
      </c>
      <c r="B6" s="88">
        <v>1618.11</v>
      </c>
    </row>
    <row r="7" ht="32.25" customHeight="1" spans="1:2">
      <c r="A7" s="86" t="s">
        <v>1828</v>
      </c>
      <c r="B7" s="88">
        <v>64424.7</v>
      </c>
    </row>
    <row r="8" ht="32.25" customHeight="1" spans="1:2">
      <c r="A8" s="86" t="s">
        <v>1829</v>
      </c>
      <c r="B8" s="88">
        <v>3244.69</v>
      </c>
    </row>
    <row r="9" ht="32.25" customHeight="1" spans="1:2">
      <c r="A9" s="86" t="s">
        <v>1830</v>
      </c>
      <c r="B9" s="88">
        <v>0</v>
      </c>
    </row>
    <row r="10" ht="32.25" customHeight="1" spans="1:2">
      <c r="A10" s="86" t="s">
        <v>1831</v>
      </c>
      <c r="B10" s="88">
        <v>-1857</v>
      </c>
    </row>
    <row r="11" ht="32.25" customHeight="1" spans="1:2">
      <c r="A11" s="86" t="s">
        <v>1832</v>
      </c>
      <c r="B11" s="87"/>
    </row>
    <row r="12" ht="259.5" customHeight="1" spans="1:2">
      <c r="A12" s="89" t="s">
        <v>1833</v>
      </c>
      <c r="B12" s="90"/>
    </row>
  </sheetData>
  <mergeCells count="2">
    <mergeCell ref="A2:B2"/>
    <mergeCell ref="A12:B12"/>
  </mergeCells>
  <pageMargins left="0.786806" right="0.786806" top="0.944444" bottom="0.747917" header="0.314583" footer="0.511806"/>
  <pageSetup paperSize="9" scale="90" firstPageNumber="80" orientation="portrait" useFirstPageNumber="1" horizontalDpi="600" verticalDpi="600"/>
  <headerFooter>
    <oddFooter>&amp;C—&amp;P—</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1"/>
  <sheetViews>
    <sheetView showZeros="0" workbookViewId="0">
      <selection activeCell="H7" sqref="H7"/>
    </sheetView>
  </sheetViews>
  <sheetFormatPr defaultColWidth="9" defaultRowHeight="15.75" customHeight="1" outlineLevelCol="3"/>
  <cols>
    <col min="1" max="1" width="13" style="4" customWidth="1"/>
    <col min="2" max="2" width="42.1083333333333" style="4" customWidth="1"/>
    <col min="3" max="3" width="12.6666666666667" style="5" customWidth="1"/>
    <col min="4" max="4" width="11.6666666666667" style="4" customWidth="1"/>
    <col min="5" max="257" width="9" style="4" customWidth="1"/>
  </cols>
  <sheetData>
    <row r="1" s="1" customFormat="1" ht="36" customHeight="1" spans="1:3">
      <c r="A1" s="6" t="s">
        <v>1834</v>
      </c>
      <c r="B1" s="4"/>
      <c r="C1" s="7"/>
    </row>
    <row r="2" ht="42.9" customHeight="1" spans="1:4">
      <c r="A2" s="8" t="s">
        <v>1835</v>
      </c>
      <c r="B2" s="9"/>
      <c r="C2" s="9"/>
      <c r="D2" s="9"/>
    </row>
    <row r="3" s="1" customFormat="1" ht="33" customHeight="1" spans="1:4">
      <c r="A3" s="10" t="s">
        <v>1836</v>
      </c>
      <c r="B3" s="10"/>
      <c r="C3" s="67" t="s">
        <v>1837</v>
      </c>
      <c r="D3" s="67"/>
    </row>
    <row r="4" s="1" customFormat="1" ht="33" customHeight="1" spans="1:4">
      <c r="A4" s="68" t="s">
        <v>43</v>
      </c>
      <c r="B4" s="68" t="s">
        <v>44</v>
      </c>
      <c r="C4" s="14" t="s">
        <v>960</v>
      </c>
      <c r="D4" s="13" t="s">
        <v>961</v>
      </c>
    </row>
    <row r="5" s="1" customFormat="1" ht="33" customHeight="1" spans="1:4">
      <c r="A5" s="69">
        <v>10306</v>
      </c>
      <c r="B5" s="70" t="s">
        <v>1838</v>
      </c>
      <c r="C5" s="71">
        <f>SUM(XFD6:XFD10)</f>
        <v>0</v>
      </c>
      <c r="D5" s="72"/>
    </row>
    <row r="6" s="1" customFormat="1" ht="33" customHeight="1" spans="1:4">
      <c r="A6" s="73">
        <v>1030601</v>
      </c>
      <c r="B6" s="61" t="s">
        <v>918</v>
      </c>
      <c r="C6" s="74">
        <v>11550</v>
      </c>
      <c r="D6" s="72"/>
    </row>
    <row r="7" s="1" customFormat="1" ht="33" customHeight="1" spans="1:4">
      <c r="A7" s="73">
        <v>1030602</v>
      </c>
      <c r="B7" s="61" t="s">
        <v>919</v>
      </c>
      <c r="C7" s="74">
        <v>292</v>
      </c>
      <c r="D7" s="75"/>
    </row>
    <row r="8" s="1" customFormat="1" ht="33" customHeight="1" spans="1:4">
      <c r="A8" s="73">
        <v>1030603</v>
      </c>
      <c r="B8" s="61" t="s">
        <v>920</v>
      </c>
      <c r="C8" s="74">
        <v>0</v>
      </c>
      <c r="D8" s="76"/>
    </row>
    <row r="9" s="1" customFormat="1" ht="33" customHeight="1" spans="1:4">
      <c r="A9" s="73">
        <v>1030604</v>
      </c>
      <c r="B9" s="61" t="s">
        <v>921</v>
      </c>
      <c r="C9" s="74">
        <v>0</v>
      </c>
      <c r="D9" s="76"/>
    </row>
    <row r="10" s="1" customFormat="1" ht="33" customHeight="1" spans="1:4">
      <c r="A10" s="73">
        <v>1030698</v>
      </c>
      <c r="B10" s="61" t="s">
        <v>922</v>
      </c>
      <c r="C10" s="74">
        <v>27</v>
      </c>
      <c r="D10" s="76"/>
    </row>
    <row r="11" s="1" customFormat="1" ht="33" customHeight="1" spans="1:4">
      <c r="A11" s="65"/>
      <c r="B11" s="66" t="s">
        <v>698</v>
      </c>
      <c r="C11" s="71">
        <f>SUM(XFD12:XFD13)</f>
        <v>0</v>
      </c>
      <c r="D11" s="76"/>
    </row>
    <row r="12" s="1" customFormat="1" ht="33" customHeight="1" spans="1:4">
      <c r="A12" s="73">
        <v>11005</v>
      </c>
      <c r="B12" s="77" t="s">
        <v>923</v>
      </c>
      <c r="C12" s="74">
        <v>0</v>
      </c>
      <c r="D12" s="76"/>
    </row>
    <row r="13" s="1" customFormat="1" ht="33" customHeight="1" spans="1:4">
      <c r="A13" s="73"/>
      <c r="B13" s="77" t="s">
        <v>924</v>
      </c>
      <c r="C13" s="74">
        <v>1328</v>
      </c>
      <c r="D13" s="76"/>
    </row>
    <row r="14" s="1" customFormat="1" ht="33" customHeight="1" spans="1:4">
      <c r="A14" s="65"/>
      <c r="B14" s="66" t="s">
        <v>940</v>
      </c>
      <c r="C14" s="78">
        <f>XFD11+XFD5</f>
        <v>0</v>
      </c>
      <c r="D14" s="76"/>
    </row>
    <row r="15" s="1" customFormat="1" ht="33" customHeight="1" spans="3:3">
      <c r="C15" s="7"/>
    </row>
    <row r="16" s="1" customFormat="1" ht="15" spans="3:3">
      <c r="C16" s="7"/>
    </row>
    <row r="17" s="1" customFormat="1" ht="15" spans="3:3">
      <c r="C17" s="7"/>
    </row>
    <row r="18" s="1" customFormat="1" ht="15" spans="3:3">
      <c r="C18" s="7"/>
    </row>
    <row r="19" s="1" customFormat="1" ht="15" spans="3:3">
      <c r="C19" s="7"/>
    </row>
    <row r="20" s="1" customFormat="1" ht="15" spans="3:3">
      <c r="C20" s="7"/>
    </row>
    <row r="21" s="1" customFormat="1" ht="15" spans="3:3">
      <c r="C21" s="7"/>
    </row>
    <row r="22" s="1" customFormat="1" ht="15" spans="3:3">
      <c r="C22" s="7"/>
    </row>
    <row r="23" s="1" customFormat="1" ht="15" spans="3:3">
      <c r="C23" s="7"/>
    </row>
    <row r="24" s="1" customFormat="1" ht="15" spans="3:3">
      <c r="C24" s="7"/>
    </row>
    <row r="25" s="1" customFormat="1" ht="15" spans="3:3">
      <c r="C25" s="7"/>
    </row>
    <row r="26" s="1" customFormat="1" ht="15" spans="3:3">
      <c r="C26" s="7"/>
    </row>
    <row r="27" s="1" customFormat="1" ht="15" spans="3:3">
      <c r="C27" s="7"/>
    </row>
    <row r="28" s="1" customFormat="1" ht="15" spans="3:3">
      <c r="C28" s="7"/>
    </row>
    <row r="29" s="1" customFormat="1" ht="15" spans="3:3">
      <c r="C29" s="7"/>
    </row>
    <row r="30" s="1" customFormat="1" ht="15" spans="3:3">
      <c r="C30" s="7"/>
    </row>
    <row r="31" s="1" customFormat="1" ht="15" spans="3:3">
      <c r="C31" s="7"/>
    </row>
    <row r="32" s="1" customFormat="1" ht="15" spans="3:3">
      <c r="C32" s="7"/>
    </row>
    <row r="33" s="1" customFormat="1" ht="15" spans="3:3">
      <c r="C33" s="7"/>
    </row>
    <row r="34" s="1" customFormat="1" ht="15" spans="3:3">
      <c r="C34" s="7"/>
    </row>
    <row r="35" s="1" customFormat="1" ht="15" spans="3:3">
      <c r="C35" s="7"/>
    </row>
    <row r="36" s="1" customFormat="1" ht="15" spans="3:3">
      <c r="C36" s="7"/>
    </row>
    <row r="37" s="1" customFormat="1" ht="15" spans="3:3">
      <c r="C37" s="7"/>
    </row>
    <row r="38" s="1" customFormat="1" ht="15" spans="3:3">
      <c r="C38" s="7"/>
    </row>
    <row r="39" s="1" customFormat="1" ht="15" spans="3:3">
      <c r="C39" s="7"/>
    </row>
    <row r="40" s="1" customFormat="1" ht="15" spans="3:3">
      <c r="C40" s="7"/>
    </row>
    <row r="41" s="1" customFormat="1" ht="15" spans="3:3">
      <c r="C41" s="7"/>
    </row>
    <row r="42" s="1" customFormat="1" ht="15" spans="3:3">
      <c r="C42" s="7"/>
    </row>
    <row r="43" s="1" customFormat="1" ht="15" spans="3:3">
      <c r="C43" s="7"/>
    </row>
    <row r="44" s="1" customFormat="1" ht="15" spans="3:3">
      <c r="C44" s="7"/>
    </row>
    <row r="45" s="1" customFormat="1" ht="15" spans="3:3">
      <c r="C45" s="7"/>
    </row>
    <row r="46" s="1" customFormat="1" ht="15" spans="3:3">
      <c r="C46" s="7"/>
    </row>
    <row r="47" s="1" customFormat="1" ht="15" spans="3:3">
      <c r="C47" s="7"/>
    </row>
    <row r="48" s="1" customFormat="1" ht="15" spans="3:3">
      <c r="C48" s="7"/>
    </row>
    <row r="49" s="1" customFormat="1" ht="15" spans="3:3">
      <c r="C49" s="7"/>
    </row>
    <row r="50" s="1" customFormat="1" ht="15" spans="3:3">
      <c r="C50" s="7"/>
    </row>
    <row r="51" s="1" customFormat="1" ht="15" spans="3:3">
      <c r="C51" s="7"/>
    </row>
    <row r="52" s="1" customFormat="1" ht="15" spans="3:3">
      <c r="C52" s="7"/>
    </row>
    <row r="53" s="1" customFormat="1" ht="15" spans="3:3">
      <c r="C53" s="7"/>
    </row>
    <row r="54" s="1" customFormat="1" ht="15" spans="3:3">
      <c r="C54" s="7"/>
    </row>
    <row r="55" s="1" customFormat="1" ht="15" spans="3:3">
      <c r="C55" s="7"/>
    </row>
    <row r="56" s="1" customFormat="1" ht="15" spans="3:3">
      <c r="C56" s="7"/>
    </row>
    <row r="57" s="1" customFormat="1" ht="15" spans="3:3">
      <c r="C57" s="7"/>
    </row>
    <row r="58" s="1" customFormat="1" ht="15" spans="3:3">
      <c r="C58" s="7"/>
    </row>
    <row r="59" s="1" customFormat="1" ht="15" spans="3:3">
      <c r="C59" s="7"/>
    </row>
    <row r="60" s="1" customFormat="1" ht="15" spans="3:3">
      <c r="C60" s="7"/>
    </row>
    <row r="61" s="1" customFormat="1" ht="15" spans="3:3">
      <c r="C61" s="7"/>
    </row>
    <row r="62" s="1" customFormat="1" ht="15" spans="3:3">
      <c r="C62" s="7"/>
    </row>
    <row r="63" s="1" customFormat="1" ht="15" spans="3:3">
      <c r="C63" s="7"/>
    </row>
    <row r="64" s="1" customFormat="1" ht="15" spans="3:3">
      <c r="C64" s="7"/>
    </row>
    <row r="65" s="1" customFormat="1" ht="15" spans="3:3">
      <c r="C65" s="7"/>
    </row>
    <row r="66" s="1" customFormat="1" ht="15" spans="3:3">
      <c r="C66" s="7"/>
    </row>
    <row r="67" s="1" customFormat="1" ht="15" spans="3:3">
      <c r="C67" s="7"/>
    </row>
    <row r="68" s="1" customFormat="1" ht="15" spans="3:3">
      <c r="C68" s="7"/>
    </row>
    <row r="69" s="1" customFormat="1" ht="15" spans="3:3">
      <c r="C69" s="7"/>
    </row>
    <row r="70" s="1" customFormat="1" ht="15" spans="3:3">
      <c r="C70" s="7"/>
    </row>
    <row r="71" s="1" customFormat="1" ht="15" spans="3:3">
      <c r="C71" s="7"/>
    </row>
    <row r="72" s="1" customFormat="1" ht="15" spans="3:3">
      <c r="C72" s="7"/>
    </row>
    <row r="73" s="1" customFormat="1" ht="15" spans="3:3">
      <c r="C73" s="7"/>
    </row>
    <row r="74" s="1" customFormat="1" ht="15" spans="3:3">
      <c r="C74" s="7"/>
    </row>
    <row r="75" s="1" customFormat="1" ht="15" spans="3:3">
      <c r="C75" s="7"/>
    </row>
    <row r="76" s="1" customFormat="1" ht="15" spans="3:3">
      <c r="C76" s="7"/>
    </row>
    <row r="77" s="1" customFormat="1" ht="15" spans="3:3">
      <c r="C77" s="7"/>
    </row>
    <row r="78" s="1" customFormat="1" ht="15" spans="3:3">
      <c r="C78" s="7"/>
    </row>
    <row r="79" s="1" customFormat="1" ht="15" spans="3:3">
      <c r="C79" s="7"/>
    </row>
    <row r="80" s="1" customFormat="1" ht="15" spans="3:3">
      <c r="C80" s="7"/>
    </row>
    <row r="81" s="1" customFormat="1" ht="15" spans="3:3">
      <c r="C81" s="7"/>
    </row>
    <row r="82" s="1" customFormat="1" ht="15" spans="3:3">
      <c r="C82" s="7"/>
    </row>
    <row r="83" s="1" customFormat="1" ht="15" spans="3:3">
      <c r="C83" s="7"/>
    </row>
    <row r="84" s="1" customFormat="1" ht="15" spans="3:3">
      <c r="C84" s="7"/>
    </row>
    <row r="85" s="1" customFormat="1" ht="15" spans="3:3">
      <c r="C85" s="7"/>
    </row>
    <row r="86" s="1" customFormat="1" ht="15" spans="3:3">
      <c r="C86" s="7"/>
    </row>
    <row r="87" s="1" customFormat="1" ht="15" spans="3:3">
      <c r="C87" s="7"/>
    </row>
    <row r="88" s="1" customFormat="1" ht="15" spans="3:3">
      <c r="C88" s="7"/>
    </row>
    <row r="89" s="1" customFormat="1" ht="15" spans="3:3">
      <c r="C89" s="7"/>
    </row>
    <row r="90" s="1" customFormat="1" ht="15" spans="3:3">
      <c r="C90" s="7"/>
    </row>
    <row r="91" s="1" customFormat="1" ht="15" spans="3:3">
      <c r="C91" s="7"/>
    </row>
  </sheetData>
  <mergeCells count="3">
    <mergeCell ref="A2:D2"/>
    <mergeCell ref="A3:B3"/>
    <mergeCell ref="C3:D3"/>
  </mergeCells>
  <pageMargins left="0.786806" right="0.786806" top="0.944444" bottom="0.747917" header="0.314583" footer="0.511806"/>
  <pageSetup paperSize="9" scale="90" firstPageNumber="81" orientation="portrait" useFirstPageNumber="1" horizontalDpi="600" verticalDpi="600"/>
  <headerFooter>
    <oddFooter>&amp;C—&amp;P—</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8"/>
  <sheetViews>
    <sheetView showZeros="0" workbookViewId="0">
      <selection activeCell="J7" sqref="J7"/>
    </sheetView>
  </sheetViews>
  <sheetFormatPr defaultColWidth="9" defaultRowHeight="15.75" customHeight="1" outlineLevelCol="3"/>
  <cols>
    <col min="1" max="1" width="12.6666666666667" style="4" customWidth="1"/>
    <col min="2" max="2" width="42.2166666666667" style="4" customWidth="1"/>
    <col min="3" max="3" width="11.2166666666667" style="5" customWidth="1"/>
    <col min="4" max="4" width="13.4416666666667" style="4" customWidth="1"/>
    <col min="5" max="257" width="9" style="4" customWidth="1"/>
  </cols>
  <sheetData>
    <row r="1" s="1" customFormat="1" ht="30" customHeight="1" spans="1:3">
      <c r="A1" s="6" t="s">
        <v>1839</v>
      </c>
      <c r="B1" s="4"/>
      <c r="C1" s="7"/>
    </row>
    <row r="2" ht="41.25" customHeight="1" spans="1:4">
      <c r="A2" s="8" t="s">
        <v>1840</v>
      </c>
      <c r="B2" s="9"/>
      <c r="C2" s="9"/>
      <c r="D2" s="9"/>
    </row>
    <row r="3" ht="33.75" customHeight="1" spans="1:4">
      <c r="A3" s="10" t="s">
        <v>1836</v>
      </c>
      <c r="B3" s="10"/>
      <c r="C3" s="11"/>
      <c r="D3" s="12" t="s">
        <v>1841</v>
      </c>
    </row>
    <row r="4" s="54" customFormat="1" ht="45" customHeight="1" spans="1:4">
      <c r="A4" s="55" t="s">
        <v>43</v>
      </c>
      <c r="B4" s="55" t="s">
        <v>44</v>
      </c>
      <c r="C4" s="14" t="s">
        <v>960</v>
      </c>
      <c r="D4" s="13" t="s">
        <v>961</v>
      </c>
    </row>
    <row r="5" s="1" customFormat="1" ht="30" customHeight="1" spans="1:4">
      <c r="A5" s="56"/>
      <c r="B5" s="57" t="s">
        <v>928</v>
      </c>
      <c r="C5" s="58">
        <f>SUM(XFD6:XFD7)</f>
        <v>0</v>
      </c>
      <c r="D5" s="59"/>
    </row>
    <row r="6" s="1" customFormat="1" ht="30" customHeight="1" spans="1:4">
      <c r="A6" s="60">
        <v>208</v>
      </c>
      <c r="B6" s="61" t="s">
        <v>762</v>
      </c>
      <c r="C6" s="62">
        <v>0</v>
      </c>
      <c r="D6" s="59"/>
    </row>
    <row r="7" s="1" customFormat="1" ht="30" customHeight="1" spans="1:4">
      <c r="A7" s="60">
        <v>223</v>
      </c>
      <c r="B7" s="61" t="s">
        <v>929</v>
      </c>
      <c r="C7" s="63">
        <v>10684</v>
      </c>
      <c r="D7" s="59"/>
    </row>
    <row r="8" s="1" customFormat="1" ht="30" customHeight="1" spans="1:4">
      <c r="A8" s="60"/>
      <c r="B8" s="64" t="s">
        <v>70</v>
      </c>
      <c r="C8" s="58">
        <f>XFD9</f>
        <v>0</v>
      </c>
      <c r="D8" s="59"/>
    </row>
    <row r="9" s="1" customFormat="1" ht="30" customHeight="1" spans="1:4">
      <c r="A9" s="60" t="s">
        <v>930</v>
      </c>
      <c r="B9" s="61" t="s">
        <v>71</v>
      </c>
      <c r="C9" s="63">
        <v>2513</v>
      </c>
      <c r="D9" s="43"/>
    </row>
    <row r="10" s="1" customFormat="1" ht="30" customHeight="1" spans="1:4">
      <c r="A10" s="60" t="s">
        <v>931</v>
      </c>
      <c r="B10" s="61" t="s">
        <v>823</v>
      </c>
      <c r="C10" s="62">
        <v>2513</v>
      </c>
      <c r="D10" s="59"/>
    </row>
    <row r="11" s="1" customFormat="1" ht="30" customHeight="1" spans="1:4">
      <c r="A11" s="60"/>
      <c r="B11" s="61" t="s">
        <v>824</v>
      </c>
      <c r="C11" s="62">
        <v>0</v>
      </c>
      <c r="D11" s="59"/>
    </row>
    <row r="12" s="1" customFormat="1" ht="30" customHeight="1" spans="1:4">
      <c r="A12" s="65"/>
      <c r="B12" s="66" t="s">
        <v>77</v>
      </c>
      <c r="C12" s="58">
        <f>XFD8+XFD5</f>
        <v>0</v>
      </c>
      <c r="D12" s="59"/>
    </row>
    <row r="13" s="3" customFormat="1" ht="12.75" spans="3:3">
      <c r="C13" s="15"/>
    </row>
    <row r="14" s="3" customFormat="1" ht="12.75" spans="3:3">
      <c r="C14" s="15"/>
    </row>
    <row r="15" s="3" customFormat="1" ht="12.75" spans="3:3">
      <c r="C15" s="15"/>
    </row>
    <row r="16" s="3" customFormat="1" ht="12.75" spans="3:3">
      <c r="C16" s="15"/>
    </row>
    <row r="17" s="3" customFormat="1" ht="12.75" spans="3:3">
      <c r="C17" s="15"/>
    </row>
    <row r="18" s="3" customFormat="1" ht="12.75" spans="3:3">
      <c r="C18" s="15"/>
    </row>
    <row r="19" s="3" customFormat="1" ht="12.75" spans="3:3">
      <c r="C19" s="15"/>
    </row>
    <row r="20" s="3" customFormat="1" ht="12.75" spans="3:3">
      <c r="C20" s="15"/>
    </row>
    <row r="21" s="3" customFormat="1" ht="12.75" spans="3:3">
      <c r="C21" s="15"/>
    </row>
    <row r="22" s="3" customFormat="1" ht="12.75" spans="3:3">
      <c r="C22" s="15"/>
    </row>
    <row r="23" s="3" customFormat="1" ht="12.75" spans="3:3">
      <c r="C23" s="15"/>
    </row>
    <row r="24" s="3" customFormat="1" ht="12.75" spans="3:3">
      <c r="C24" s="15"/>
    </row>
    <row r="25" s="3" customFormat="1" ht="12.75" spans="3:3">
      <c r="C25" s="15"/>
    </row>
    <row r="26" s="3" customFormat="1" ht="12.75" spans="3:3">
      <c r="C26" s="15"/>
    </row>
    <row r="27" s="3" customFormat="1" ht="12.75" spans="3:3">
      <c r="C27" s="15"/>
    </row>
    <row r="28" s="3" customFormat="1" ht="12.75" spans="3:3">
      <c r="C28" s="15"/>
    </row>
    <row r="29" s="3" customFormat="1" ht="12.75" spans="3:3">
      <c r="C29" s="15"/>
    </row>
    <row r="30" s="3" customFormat="1" ht="12.75" spans="3:3">
      <c r="C30" s="15"/>
    </row>
    <row r="31" s="3" customFormat="1" ht="12.75" spans="3:3">
      <c r="C31" s="15"/>
    </row>
    <row r="32" s="3" customFormat="1" ht="12.75" spans="3:3">
      <c r="C32" s="15"/>
    </row>
    <row r="33" s="3" customFormat="1" ht="12.75" spans="3:3">
      <c r="C33" s="15"/>
    </row>
    <row r="34" s="3" customFormat="1" ht="12.75" spans="3:3">
      <c r="C34" s="15"/>
    </row>
    <row r="35" s="3" customFormat="1" ht="12.75" spans="3:3">
      <c r="C35" s="15"/>
    </row>
    <row r="36" s="3" customFormat="1" ht="12.75" spans="3:3">
      <c r="C36" s="15"/>
    </row>
    <row r="37" s="3" customFormat="1" ht="12.75" spans="3:3">
      <c r="C37" s="15"/>
    </row>
    <row r="38" s="3" customFormat="1" ht="12.75" spans="3:3">
      <c r="C38" s="15"/>
    </row>
    <row r="39" s="3" customFormat="1" ht="12.75" spans="3:3">
      <c r="C39" s="15"/>
    </row>
    <row r="40" s="3" customFormat="1" ht="12.75" spans="3:3">
      <c r="C40" s="15"/>
    </row>
    <row r="41" s="3" customFormat="1" ht="12.75" spans="3:3">
      <c r="C41" s="15"/>
    </row>
    <row r="42" s="3" customFormat="1" ht="12.75" spans="3:3">
      <c r="C42" s="15"/>
    </row>
    <row r="43" s="3" customFormat="1" ht="12.75" spans="3:3">
      <c r="C43" s="15"/>
    </row>
    <row r="44" s="3" customFormat="1" ht="12.75" spans="3:3">
      <c r="C44" s="15"/>
    </row>
    <row r="45" s="3" customFormat="1" ht="12.75" spans="3:3">
      <c r="C45" s="15"/>
    </row>
    <row r="46" s="3" customFormat="1" ht="12.75" spans="3:3">
      <c r="C46" s="15"/>
    </row>
    <row r="47" s="3" customFormat="1" ht="12.75" spans="3:3">
      <c r="C47" s="15"/>
    </row>
    <row r="48" s="3" customFormat="1" ht="12.75" spans="3:3">
      <c r="C48" s="15"/>
    </row>
    <row r="49" s="3" customFormat="1" ht="12.75" spans="3:3">
      <c r="C49" s="15"/>
    </row>
    <row r="50" s="3" customFormat="1" ht="12.75" spans="3:3">
      <c r="C50" s="15"/>
    </row>
    <row r="51" s="3" customFormat="1" ht="12.75" spans="3:3">
      <c r="C51" s="15"/>
    </row>
    <row r="52" s="3" customFormat="1" ht="12.75" spans="3:3">
      <c r="C52" s="15"/>
    </row>
    <row r="53" s="3" customFormat="1" ht="12.75" spans="3:3">
      <c r="C53" s="15"/>
    </row>
    <row r="54" s="3" customFormat="1" ht="12.75" spans="3:3">
      <c r="C54" s="15"/>
    </row>
    <row r="55" s="3" customFormat="1" ht="12.75" spans="3:3">
      <c r="C55" s="15"/>
    </row>
    <row r="56" s="3" customFormat="1" ht="12.75" spans="3:3">
      <c r="C56" s="15"/>
    </row>
    <row r="57" s="3" customFormat="1" ht="12.75" spans="3:3">
      <c r="C57" s="15"/>
    </row>
    <row r="58" s="3" customFormat="1" ht="12.75" spans="3:3">
      <c r="C58" s="15"/>
    </row>
    <row r="59" s="3" customFormat="1" ht="12.75" spans="3:3">
      <c r="C59" s="15"/>
    </row>
    <row r="60" s="3" customFormat="1" ht="12.75" spans="3:3">
      <c r="C60" s="15"/>
    </row>
    <row r="61" s="3" customFormat="1" ht="12.75" spans="3:3">
      <c r="C61" s="15"/>
    </row>
    <row r="62" s="3" customFormat="1" ht="12.75" spans="3:3">
      <c r="C62" s="15"/>
    </row>
    <row r="74" spans="3:3">
      <c r="C74" s="4"/>
    </row>
    <row r="75" spans="3:3">
      <c r="C75" s="4"/>
    </row>
    <row r="76" spans="3:3">
      <c r="C76" s="4"/>
    </row>
    <row r="77" spans="3:3">
      <c r="C77" s="4"/>
    </row>
    <row r="78" spans="3:3">
      <c r="C78" s="4"/>
    </row>
    <row r="79" spans="3:3">
      <c r="C79" s="4"/>
    </row>
    <row r="80" spans="3:3">
      <c r="C80" s="4"/>
    </row>
    <row r="81" spans="3:3">
      <c r="C81" s="4"/>
    </row>
    <row r="82" spans="3:3">
      <c r="C82" s="4"/>
    </row>
    <row r="83" spans="3:3">
      <c r="C83" s="4"/>
    </row>
    <row r="84" spans="3:3">
      <c r="C84" s="4"/>
    </row>
    <row r="85" spans="3:3">
      <c r="C85" s="4"/>
    </row>
    <row r="86" spans="3:3">
      <c r="C86" s="4"/>
    </row>
    <row r="87" spans="3:3">
      <c r="C87" s="4"/>
    </row>
    <row r="88" spans="3:3">
      <c r="C88" s="4"/>
    </row>
    <row r="89" spans="3:3">
      <c r="C89" s="4"/>
    </row>
    <row r="90" spans="3:3">
      <c r="C90" s="4"/>
    </row>
    <row r="91" spans="3:3">
      <c r="C91" s="4"/>
    </row>
    <row r="92" spans="3:3">
      <c r="C92" s="4"/>
    </row>
    <row r="93" spans="3:3">
      <c r="C93" s="4"/>
    </row>
    <row r="94" spans="3:3">
      <c r="C94" s="4"/>
    </row>
    <row r="95" spans="3:3">
      <c r="C95" s="4"/>
    </row>
    <row r="96" spans="3:3">
      <c r="C96" s="4"/>
    </row>
    <row r="97" spans="3:3">
      <c r="C97" s="4"/>
    </row>
    <row r="98" spans="3:3">
      <c r="C98" s="4"/>
    </row>
    <row r="99" spans="3:3">
      <c r="C99" s="4"/>
    </row>
    <row r="100" spans="3:3">
      <c r="C100" s="4"/>
    </row>
    <row r="101" spans="3:3">
      <c r="C101" s="4"/>
    </row>
    <row r="102" spans="3:3">
      <c r="C102" s="4"/>
    </row>
    <row r="103" spans="3:3">
      <c r="C103" s="4"/>
    </row>
    <row r="104" spans="3:3">
      <c r="C104" s="4"/>
    </row>
    <row r="105" spans="3:3">
      <c r="C105" s="4"/>
    </row>
    <row r="106" spans="3:3">
      <c r="C106" s="4"/>
    </row>
    <row r="107" spans="3:3">
      <c r="C107" s="4"/>
    </row>
    <row r="108" spans="3:3">
      <c r="C108" s="4"/>
    </row>
    <row r="109" spans="3:3">
      <c r="C109" s="4"/>
    </row>
    <row r="110" spans="3:3">
      <c r="C110" s="4"/>
    </row>
    <row r="111" spans="3:3">
      <c r="C111" s="4"/>
    </row>
    <row r="112" spans="3:3">
      <c r="C112" s="4"/>
    </row>
    <row r="113" spans="3:3">
      <c r="C113" s="4"/>
    </row>
    <row r="114" spans="3:3">
      <c r="C114" s="4"/>
    </row>
    <row r="115" spans="3:3">
      <c r="C115" s="4"/>
    </row>
    <row r="116" spans="3:3">
      <c r="C116" s="4"/>
    </row>
    <row r="117" spans="3:3">
      <c r="C117" s="4"/>
    </row>
    <row r="118" spans="3:3">
      <c r="C118" s="4"/>
    </row>
    <row r="119" spans="3:3">
      <c r="C119" s="4"/>
    </row>
    <row r="120" spans="3:3">
      <c r="C120" s="4"/>
    </row>
    <row r="121" spans="3:3">
      <c r="C121" s="4"/>
    </row>
    <row r="122" spans="3:3">
      <c r="C122" s="4"/>
    </row>
    <row r="123" spans="3:3">
      <c r="C123" s="4"/>
    </row>
    <row r="124" spans="3:3">
      <c r="C124" s="4"/>
    </row>
    <row r="125" spans="3:3">
      <c r="C125" s="4"/>
    </row>
    <row r="126" spans="3:3">
      <c r="C126" s="4"/>
    </row>
    <row r="127" spans="3:3">
      <c r="C127" s="4"/>
    </row>
    <row r="128" spans="3:3">
      <c r="C128" s="4"/>
    </row>
    <row r="129" spans="3:3">
      <c r="C129" s="4"/>
    </row>
    <row r="130" spans="3:3">
      <c r="C130" s="4"/>
    </row>
    <row r="131" spans="3:3">
      <c r="C131" s="4"/>
    </row>
    <row r="132" spans="3:3">
      <c r="C132" s="4"/>
    </row>
    <row r="133" spans="3:3">
      <c r="C133" s="4"/>
    </row>
    <row r="134" spans="3:3">
      <c r="C134" s="4"/>
    </row>
    <row r="135" spans="3:3">
      <c r="C135" s="4"/>
    </row>
    <row r="136" spans="3:3">
      <c r="C136" s="4"/>
    </row>
    <row r="137" spans="3:3">
      <c r="C137" s="4"/>
    </row>
    <row r="138" spans="3:3">
      <c r="C138" s="4"/>
    </row>
    <row r="139" spans="3:3">
      <c r="C139" s="4"/>
    </row>
    <row r="140" spans="3:3">
      <c r="C140" s="4"/>
    </row>
    <row r="141" spans="3:3">
      <c r="C141" s="4"/>
    </row>
    <row r="142" spans="3:3">
      <c r="C142" s="4"/>
    </row>
    <row r="143" spans="3:3">
      <c r="C143" s="4"/>
    </row>
    <row r="144" spans="3:3">
      <c r="C144" s="4"/>
    </row>
    <row r="145" spans="3:3">
      <c r="C145" s="4"/>
    </row>
    <row r="146" spans="3:3">
      <c r="C146" s="4"/>
    </row>
    <row r="147" spans="3:3">
      <c r="C147" s="4"/>
    </row>
    <row r="148" spans="3:3">
      <c r="C148" s="4"/>
    </row>
  </sheetData>
  <mergeCells count="2">
    <mergeCell ref="A2:D2"/>
    <mergeCell ref="A3:B3"/>
  </mergeCells>
  <pageMargins left="0.786806" right="0.786806" top="0.944444" bottom="0.747917" header="0.314583" footer="0.511806"/>
  <pageSetup paperSize="9" scale="90" firstPageNumber="82" orientation="portrait" useFirstPageNumber="1" horizontalDpi="600" verticalDpi="600"/>
  <headerFooter>
    <oddFooter>&amp;C—&amp;P—</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3"/>
  <sheetViews>
    <sheetView workbookViewId="0">
      <selection activeCell="J11" sqref="J11"/>
    </sheetView>
  </sheetViews>
  <sheetFormatPr defaultColWidth="9" defaultRowHeight="15.75" customHeight="1" outlineLevelCol="3"/>
  <cols>
    <col min="1" max="1" width="10.3333333333333" style="34" customWidth="1"/>
    <col min="2" max="2" width="35.4416666666667" style="34" customWidth="1"/>
    <col min="3" max="3" width="9.88333333333333" style="35" customWidth="1"/>
    <col min="4" max="4" width="24.8833333333333" style="34" customWidth="1"/>
    <col min="5" max="257" width="9" style="34" customWidth="1"/>
  </cols>
  <sheetData>
    <row r="1" s="33" customFormat="1" ht="19.5" customHeight="1" spans="1:3">
      <c r="A1" s="36" t="s">
        <v>1842</v>
      </c>
      <c r="B1" s="34"/>
      <c r="C1" s="37"/>
    </row>
    <row r="2" ht="37.05" customHeight="1" spans="1:4">
      <c r="A2" s="38" t="s">
        <v>1843</v>
      </c>
      <c r="B2" s="38"/>
      <c r="C2" s="38"/>
      <c r="D2" s="38"/>
    </row>
    <row r="3" s="33" customFormat="1" ht="27" customHeight="1" spans="1:4">
      <c r="A3" s="39" t="s">
        <v>1836</v>
      </c>
      <c r="B3" s="39"/>
      <c r="C3" s="40" t="s">
        <v>1837</v>
      </c>
      <c r="D3" s="40"/>
    </row>
    <row r="4" s="33" customFormat="1" ht="22.05" customHeight="1" spans="1:4">
      <c r="A4" s="41" t="s">
        <v>1844</v>
      </c>
      <c r="B4" s="42" t="s">
        <v>1845</v>
      </c>
      <c r="C4" s="42" t="s">
        <v>1846</v>
      </c>
      <c r="D4" s="41" t="s">
        <v>1847</v>
      </c>
    </row>
    <row r="5" s="33" customFormat="1" ht="22.05" customHeight="1" spans="1:4">
      <c r="A5" s="43">
        <v>1030601</v>
      </c>
      <c r="B5" s="16" t="s">
        <v>1848</v>
      </c>
      <c r="C5" s="18">
        <v>6009.4</v>
      </c>
      <c r="D5" s="44"/>
    </row>
    <row r="6" s="33" customFormat="1" ht="22.05" customHeight="1" spans="1:4">
      <c r="A6" s="43">
        <v>103060134</v>
      </c>
      <c r="B6" s="16" t="s">
        <v>1849</v>
      </c>
      <c r="C6" s="18">
        <v>6009.4</v>
      </c>
      <c r="D6" s="45"/>
    </row>
    <row r="7" s="33" customFormat="1" ht="33" customHeight="1" spans="1:4">
      <c r="A7" s="22"/>
      <c r="B7" s="16" t="s">
        <v>1850</v>
      </c>
      <c r="C7" s="46">
        <v>33.6</v>
      </c>
      <c r="D7" s="47" t="s">
        <v>1851</v>
      </c>
    </row>
    <row r="8" s="33" customFormat="1" ht="33" customHeight="1" spans="1:4">
      <c r="A8" s="22"/>
      <c r="B8" s="16" t="s">
        <v>1852</v>
      </c>
      <c r="C8" s="46">
        <v>1757.16</v>
      </c>
      <c r="D8" s="47" t="s">
        <v>1853</v>
      </c>
    </row>
    <row r="9" s="33" customFormat="1" ht="33" customHeight="1" spans="1:4">
      <c r="A9" s="22"/>
      <c r="B9" s="16" t="s">
        <v>1854</v>
      </c>
      <c r="C9" s="46">
        <v>3690</v>
      </c>
      <c r="D9" s="48" t="s">
        <v>1855</v>
      </c>
    </row>
    <row r="10" s="33" customFormat="1" ht="33" customHeight="1" spans="1:4">
      <c r="A10" s="22"/>
      <c r="B10" s="16" t="s">
        <v>1856</v>
      </c>
      <c r="C10" s="46">
        <v>225</v>
      </c>
      <c r="D10" s="47" t="s">
        <v>1857</v>
      </c>
    </row>
    <row r="11" s="33" customFormat="1" ht="33" customHeight="1" spans="1:4">
      <c r="A11" s="22"/>
      <c r="B11" s="16" t="s">
        <v>1858</v>
      </c>
      <c r="C11" s="46">
        <v>180</v>
      </c>
      <c r="D11" s="47" t="s">
        <v>1859</v>
      </c>
    </row>
    <row r="12" s="33" customFormat="1" ht="33" customHeight="1" spans="1:4">
      <c r="A12" s="22"/>
      <c r="B12" s="16" t="s">
        <v>1860</v>
      </c>
      <c r="C12" s="46">
        <v>53.54</v>
      </c>
      <c r="D12" s="47" t="s">
        <v>1861</v>
      </c>
    </row>
    <row r="13" s="33" customFormat="1" ht="33" customHeight="1" spans="1:4">
      <c r="A13" s="22"/>
      <c r="B13" s="16" t="s">
        <v>1862</v>
      </c>
      <c r="C13" s="46">
        <v>35.1</v>
      </c>
      <c r="D13" s="47" t="s">
        <v>1863</v>
      </c>
    </row>
    <row r="14" s="33" customFormat="1" ht="33" customHeight="1" spans="1:4">
      <c r="A14" s="22"/>
      <c r="B14" s="16" t="s">
        <v>1864</v>
      </c>
      <c r="C14" s="46">
        <v>0</v>
      </c>
      <c r="D14" s="47" t="s">
        <v>1865</v>
      </c>
    </row>
    <row r="15" s="33" customFormat="1" ht="33" customHeight="1" spans="1:4">
      <c r="A15" s="22"/>
      <c r="B15" s="16" t="s">
        <v>1866</v>
      </c>
      <c r="C15" s="46">
        <v>0</v>
      </c>
      <c r="D15" s="47" t="s">
        <v>1867</v>
      </c>
    </row>
    <row r="16" s="33" customFormat="1" ht="33" customHeight="1" spans="1:4">
      <c r="A16" s="22"/>
      <c r="B16" s="16" t="s">
        <v>1868</v>
      </c>
      <c r="C16" s="46">
        <v>35</v>
      </c>
      <c r="D16" s="47" t="s">
        <v>1869</v>
      </c>
    </row>
    <row r="17" s="33" customFormat="1" ht="22.05" customHeight="1" spans="1:4">
      <c r="A17" s="22"/>
      <c r="B17" s="31"/>
      <c r="C17" s="49"/>
      <c r="D17" s="50"/>
    </row>
    <row r="18" s="33" customFormat="1" ht="22.05" customHeight="1" spans="1:4">
      <c r="A18" s="43">
        <v>1030602</v>
      </c>
      <c r="B18" s="16" t="s">
        <v>1870</v>
      </c>
      <c r="C18" s="18">
        <v>150</v>
      </c>
      <c r="D18" s="45"/>
    </row>
    <row r="19" s="33" customFormat="1" ht="27" customHeight="1" spans="1:4">
      <c r="A19" s="43">
        <v>103060203</v>
      </c>
      <c r="B19" s="16" t="s">
        <v>1871</v>
      </c>
      <c r="C19" s="46">
        <v>150</v>
      </c>
      <c r="D19" s="51" t="s">
        <v>1872</v>
      </c>
    </row>
    <row r="20" s="33" customFormat="1" ht="22.05" customHeight="1" spans="1:4">
      <c r="A20" s="43">
        <v>1030603</v>
      </c>
      <c r="B20" s="16" t="s">
        <v>1873</v>
      </c>
      <c r="C20" s="18"/>
      <c r="D20" s="45"/>
    </row>
    <row r="21" s="33" customFormat="1" ht="22.05" customHeight="1" spans="1:4">
      <c r="A21" s="43">
        <v>1030604</v>
      </c>
      <c r="B21" s="16" t="s">
        <v>1874</v>
      </c>
      <c r="C21" s="18"/>
      <c r="D21" s="45"/>
    </row>
    <row r="22" s="33" customFormat="1" ht="22.05" customHeight="1" spans="1:4">
      <c r="A22" s="43">
        <v>1030698</v>
      </c>
      <c r="B22" s="16" t="s">
        <v>1875</v>
      </c>
      <c r="C22" s="18"/>
      <c r="D22" s="45"/>
    </row>
    <row r="23" s="33" customFormat="1" ht="22.05" customHeight="1" spans="1:4">
      <c r="A23" s="22"/>
      <c r="B23" s="52" t="s">
        <v>1876</v>
      </c>
      <c r="C23" s="18">
        <v>6159.4</v>
      </c>
      <c r="D23" s="45"/>
    </row>
    <row r="24" s="33" customFormat="1" ht="22.05" customHeight="1" spans="1:4">
      <c r="A24" s="43">
        <v>11005</v>
      </c>
      <c r="B24" s="53" t="s">
        <v>1877</v>
      </c>
      <c r="C24" s="18"/>
      <c r="D24" s="45"/>
    </row>
    <row r="25" s="33" customFormat="1" ht="22.05" customHeight="1" spans="1:4">
      <c r="A25" s="43"/>
      <c r="B25" s="53" t="s">
        <v>1878</v>
      </c>
      <c r="C25" s="18"/>
      <c r="D25" s="44"/>
    </row>
    <row r="26" s="33" customFormat="1" ht="22.05" customHeight="1" spans="1:4">
      <c r="A26" s="22"/>
      <c r="B26" s="52" t="s">
        <v>940</v>
      </c>
      <c r="C26" s="18">
        <v>6159.4</v>
      </c>
      <c r="D26" s="44"/>
    </row>
    <row r="27" s="33" customFormat="1" ht="15" spans="3:3">
      <c r="C27" s="37"/>
    </row>
    <row r="28" s="33" customFormat="1" ht="15" spans="3:3">
      <c r="C28" s="37"/>
    </row>
    <row r="29" s="33" customFormat="1" ht="15" spans="3:3">
      <c r="C29" s="37"/>
    </row>
    <row r="30" s="33" customFormat="1" ht="15" spans="3:3">
      <c r="C30" s="37"/>
    </row>
    <row r="31" s="33" customFormat="1" ht="15" spans="3:3">
      <c r="C31" s="37"/>
    </row>
    <row r="32" s="33" customFormat="1" ht="15" spans="3:3">
      <c r="C32" s="37"/>
    </row>
    <row r="33" s="33" customFormat="1" ht="15" spans="3:3">
      <c r="C33" s="37"/>
    </row>
    <row r="34" s="33" customFormat="1" ht="15" spans="3:3">
      <c r="C34" s="37"/>
    </row>
    <row r="35" s="33" customFormat="1" ht="15" spans="3:3">
      <c r="C35" s="37"/>
    </row>
    <row r="36" s="33" customFormat="1" ht="15" spans="3:3">
      <c r="C36" s="37"/>
    </row>
    <row r="37" s="33" customFormat="1" ht="15" spans="3:3">
      <c r="C37" s="37"/>
    </row>
    <row r="38" s="33" customFormat="1" ht="15" spans="3:3">
      <c r="C38" s="37"/>
    </row>
    <row r="39" s="33" customFormat="1" ht="15" spans="3:3">
      <c r="C39" s="37"/>
    </row>
    <row r="40" s="33" customFormat="1" ht="15" spans="3:3">
      <c r="C40" s="37"/>
    </row>
    <row r="41" s="33" customFormat="1" ht="15" spans="3:3">
      <c r="C41" s="37"/>
    </row>
    <row r="42" s="33" customFormat="1" ht="15" spans="3:3">
      <c r="C42" s="37"/>
    </row>
    <row r="43" s="33" customFormat="1" ht="15" spans="3:3">
      <c r="C43" s="37"/>
    </row>
    <row r="44" s="33" customFormat="1" ht="15" spans="3:3">
      <c r="C44" s="37"/>
    </row>
    <row r="45" s="33" customFormat="1" ht="15" spans="3:3">
      <c r="C45" s="37"/>
    </row>
    <row r="46" s="33" customFormat="1" ht="15" spans="3:3">
      <c r="C46" s="37"/>
    </row>
    <row r="47" s="33" customFormat="1" ht="15" spans="3:3">
      <c r="C47" s="37"/>
    </row>
    <row r="48" s="33" customFormat="1" ht="15" spans="3:3">
      <c r="C48" s="37"/>
    </row>
    <row r="49" s="33" customFormat="1" ht="15" spans="3:3">
      <c r="C49" s="37"/>
    </row>
    <row r="50" s="33" customFormat="1" ht="15" spans="3:3">
      <c r="C50" s="37"/>
    </row>
    <row r="51" s="33" customFormat="1" ht="15" spans="3:3">
      <c r="C51" s="37"/>
    </row>
    <row r="52" s="33" customFormat="1" ht="15" spans="3:3">
      <c r="C52" s="37"/>
    </row>
    <row r="53" s="33" customFormat="1" ht="15" spans="3:3">
      <c r="C53" s="37"/>
    </row>
    <row r="54" s="33" customFormat="1" ht="15" spans="3:3">
      <c r="C54" s="37"/>
    </row>
    <row r="55" s="33" customFormat="1" ht="15" spans="3:3">
      <c r="C55" s="37"/>
    </row>
    <row r="56" s="33" customFormat="1" ht="15" spans="3:3">
      <c r="C56" s="37"/>
    </row>
    <row r="57" s="33" customFormat="1" ht="15" spans="3:3">
      <c r="C57" s="37"/>
    </row>
    <row r="58" s="33" customFormat="1" ht="15" spans="3:3">
      <c r="C58" s="37"/>
    </row>
    <row r="59" s="33" customFormat="1" ht="15" spans="3:3">
      <c r="C59" s="37"/>
    </row>
    <row r="60" s="33" customFormat="1" ht="15" spans="3:3">
      <c r="C60" s="37"/>
    </row>
    <row r="61" s="33" customFormat="1" ht="15" spans="3:3">
      <c r="C61" s="37"/>
    </row>
    <row r="62" s="33" customFormat="1" ht="15" spans="3:3">
      <c r="C62" s="37"/>
    </row>
    <row r="63" s="33" customFormat="1" ht="15" spans="3:3">
      <c r="C63" s="37"/>
    </row>
    <row r="64" s="33" customFormat="1" ht="15" spans="3:3">
      <c r="C64" s="37"/>
    </row>
    <row r="65" s="33" customFormat="1" ht="15" spans="3:3">
      <c r="C65" s="37"/>
    </row>
    <row r="66" s="33" customFormat="1" ht="15" spans="3:3">
      <c r="C66" s="37"/>
    </row>
    <row r="67" s="33" customFormat="1" ht="15" spans="3:3">
      <c r="C67" s="37"/>
    </row>
    <row r="68" s="33" customFormat="1" ht="15" spans="3:3">
      <c r="C68" s="37"/>
    </row>
    <row r="69" s="33" customFormat="1" ht="15" spans="3:3">
      <c r="C69" s="37"/>
    </row>
    <row r="70" s="33" customFormat="1" ht="15" spans="3:3">
      <c r="C70" s="37"/>
    </row>
    <row r="71" s="33" customFormat="1" ht="15" spans="3:3">
      <c r="C71" s="37"/>
    </row>
    <row r="72" s="33" customFormat="1" ht="15" spans="3:3">
      <c r="C72" s="37"/>
    </row>
    <row r="73" s="33" customFormat="1" ht="15" spans="3:3">
      <c r="C73" s="37"/>
    </row>
    <row r="74" s="33" customFormat="1" ht="15" spans="3:3">
      <c r="C74" s="37"/>
    </row>
    <row r="75" s="33" customFormat="1" ht="15" spans="3:3">
      <c r="C75" s="37"/>
    </row>
    <row r="76" s="33" customFormat="1" ht="15" spans="3:3">
      <c r="C76" s="37"/>
    </row>
    <row r="77" s="33" customFormat="1" ht="15" spans="3:3">
      <c r="C77" s="37"/>
    </row>
    <row r="78" s="33" customFormat="1" ht="15" spans="3:3">
      <c r="C78" s="37"/>
    </row>
    <row r="79" s="33" customFormat="1" ht="15" spans="3:3">
      <c r="C79" s="37"/>
    </row>
    <row r="80" s="33" customFormat="1" ht="15" spans="3:3">
      <c r="C80" s="37"/>
    </row>
    <row r="81" s="33" customFormat="1" ht="15" spans="3:3">
      <c r="C81" s="37"/>
    </row>
    <row r="82" s="33" customFormat="1" ht="15" spans="3:3">
      <c r="C82" s="37"/>
    </row>
    <row r="83" s="33" customFormat="1" ht="15" spans="3:3">
      <c r="C83" s="37"/>
    </row>
    <row r="84" s="33" customFormat="1" ht="15" spans="3:3">
      <c r="C84" s="37"/>
    </row>
    <row r="85" s="33" customFormat="1" ht="15" spans="3:3">
      <c r="C85" s="37"/>
    </row>
    <row r="86" s="33" customFormat="1" ht="15" spans="3:3">
      <c r="C86" s="37"/>
    </row>
    <row r="87" s="33" customFormat="1" ht="15" spans="3:3">
      <c r="C87" s="37"/>
    </row>
    <row r="88" s="33" customFormat="1" ht="15" spans="3:3">
      <c r="C88" s="37"/>
    </row>
    <row r="89" s="33" customFormat="1" ht="15" spans="3:3">
      <c r="C89" s="37"/>
    </row>
    <row r="90" s="33" customFormat="1" ht="15" spans="3:3">
      <c r="C90" s="37"/>
    </row>
    <row r="91" s="33" customFormat="1" ht="15" spans="3:3">
      <c r="C91" s="37"/>
    </row>
    <row r="92" s="33" customFormat="1" ht="15" spans="3:3">
      <c r="C92" s="37"/>
    </row>
    <row r="93" s="33" customFormat="1" ht="15" spans="3:3">
      <c r="C93" s="37"/>
    </row>
    <row r="94" s="33" customFormat="1" ht="15" spans="3:3">
      <c r="C94" s="37"/>
    </row>
    <row r="95" s="33" customFormat="1" ht="15" spans="3:3">
      <c r="C95" s="37"/>
    </row>
    <row r="96" s="33" customFormat="1" ht="15" spans="3:3">
      <c r="C96" s="37"/>
    </row>
    <row r="97" s="33" customFormat="1" ht="15" spans="3:3">
      <c r="C97" s="37"/>
    </row>
    <row r="98" s="33" customFormat="1" ht="15" spans="3:3">
      <c r="C98" s="37"/>
    </row>
    <row r="99" s="33" customFormat="1" ht="15" spans="3:3">
      <c r="C99" s="37"/>
    </row>
    <row r="100" s="33" customFormat="1" ht="15" spans="3:3">
      <c r="C100" s="37"/>
    </row>
    <row r="101" s="33" customFormat="1" ht="15" spans="3:3">
      <c r="C101" s="37"/>
    </row>
    <row r="102" s="33" customFormat="1" ht="15" spans="3:3">
      <c r="C102" s="37"/>
    </row>
    <row r="103" s="33" customFormat="1" ht="15" spans="3:3">
      <c r="C103" s="37"/>
    </row>
  </sheetData>
  <mergeCells count="3">
    <mergeCell ref="A2:D2"/>
    <mergeCell ref="A3:B3"/>
    <mergeCell ref="C3:D3"/>
  </mergeCells>
  <pageMargins left="0.786806" right="0.786806" top="0.944444" bottom="0.747917" header="0.314583" footer="0.511806"/>
  <pageSetup paperSize="9" scale="90" firstPageNumber="83" orientation="portrait" useFirstPageNumber="1" horizontalDpi="600" verticalDpi="600"/>
  <headerFooter>
    <oddFooter>&amp;C—&amp;P—</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5"/>
  <sheetViews>
    <sheetView workbookViewId="0">
      <selection activeCell="J12" sqref="J12"/>
    </sheetView>
  </sheetViews>
  <sheetFormatPr defaultColWidth="9" defaultRowHeight="15.75" customHeight="1" outlineLevelCol="4"/>
  <cols>
    <col min="1" max="1" width="10.4416666666667" style="4" customWidth="1"/>
    <col min="2" max="2" width="35.2166666666667" style="4" customWidth="1"/>
    <col min="3" max="3" width="8.88333333333333" style="5" customWidth="1"/>
    <col min="4" max="4" width="31.775" style="4" customWidth="1"/>
    <col min="5" max="257" width="9" style="4" customWidth="1"/>
  </cols>
  <sheetData>
    <row r="1" s="1" customFormat="1" ht="30" customHeight="1" spans="1:3">
      <c r="A1" s="6" t="s">
        <v>1879</v>
      </c>
      <c r="B1" s="4"/>
      <c r="C1" s="7"/>
    </row>
    <row r="2" ht="41.25" customHeight="1" spans="1:4">
      <c r="A2" s="8" t="s">
        <v>1880</v>
      </c>
      <c r="B2" s="9"/>
      <c r="C2" s="9"/>
      <c r="D2" s="9"/>
    </row>
    <row r="3" ht="25.95" customHeight="1" spans="1:4">
      <c r="A3" s="10" t="s">
        <v>1836</v>
      </c>
      <c r="B3" s="10"/>
      <c r="C3" s="11"/>
      <c r="D3" s="12" t="s">
        <v>1841</v>
      </c>
    </row>
    <row r="4" s="2" customFormat="1" ht="22.05" customHeight="1" spans="1:5">
      <c r="A4" s="13" t="s">
        <v>973</v>
      </c>
      <c r="B4" s="14" t="s">
        <v>1881</v>
      </c>
      <c r="C4" s="14" t="s">
        <v>960</v>
      </c>
      <c r="D4" s="13" t="s">
        <v>961</v>
      </c>
      <c r="E4" s="15"/>
    </row>
    <row r="5" s="1" customFormat="1" ht="22.05" customHeight="1" spans="1:4">
      <c r="A5" s="16">
        <v>208</v>
      </c>
      <c r="B5" s="16" t="s">
        <v>1882</v>
      </c>
      <c r="C5" s="18"/>
      <c r="D5" s="21"/>
    </row>
    <row r="6" s="1" customFormat="1" ht="22.05" customHeight="1" spans="1:4">
      <c r="A6" s="16">
        <v>20804</v>
      </c>
      <c r="B6" s="16" t="s">
        <v>1883</v>
      </c>
      <c r="C6" s="18"/>
      <c r="D6" s="19"/>
    </row>
    <row r="7" s="1" customFormat="1" ht="36" customHeight="1" spans="1:4">
      <c r="A7" s="16">
        <v>2080451</v>
      </c>
      <c r="B7" s="16" t="s">
        <v>1884</v>
      </c>
      <c r="C7" s="18"/>
      <c r="D7" s="19"/>
    </row>
    <row r="8" s="1" customFormat="1" ht="22.05" customHeight="1" spans="1:4">
      <c r="A8" s="16">
        <v>223</v>
      </c>
      <c r="B8" s="16" t="s">
        <v>1885</v>
      </c>
      <c r="C8" s="18">
        <f>XFD9+XFD11</f>
        <v>0</v>
      </c>
      <c r="D8" s="19"/>
    </row>
    <row r="9" s="1" customFormat="1" ht="22.05" customHeight="1" spans="1:4">
      <c r="A9" s="16">
        <v>22301</v>
      </c>
      <c r="B9" s="16" t="s">
        <v>947</v>
      </c>
      <c r="C9" s="18">
        <f>XFD10</f>
        <v>0</v>
      </c>
      <c r="D9" s="20"/>
    </row>
    <row r="10" s="1" customFormat="1" ht="33" customHeight="1" spans="1:4">
      <c r="A10" s="16" t="s">
        <v>948</v>
      </c>
      <c r="B10" s="28" t="s">
        <v>949</v>
      </c>
      <c r="C10" s="18">
        <v>49.58</v>
      </c>
      <c r="D10" s="20" t="s">
        <v>1886</v>
      </c>
    </row>
    <row r="11" s="3" customFormat="1" ht="25.05" customHeight="1" spans="1:4">
      <c r="A11" s="16">
        <v>22399</v>
      </c>
      <c r="B11" s="16" t="s">
        <v>1887</v>
      </c>
      <c r="C11" s="18">
        <f>XFD12</f>
        <v>0</v>
      </c>
      <c r="D11" s="19"/>
    </row>
    <row r="12" s="3" customFormat="1" ht="142.05" customHeight="1" spans="1:4">
      <c r="A12" s="16" t="s">
        <v>951</v>
      </c>
      <c r="B12" s="16" t="s">
        <v>952</v>
      </c>
      <c r="C12" s="29">
        <v>4157</v>
      </c>
      <c r="D12" s="30" t="s">
        <v>1888</v>
      </c>
    </row>
    <row r="13" s="3" customFormat="1" ht="24" customHeight="1" spans="1:4">
      <c r="A13" s="31"/>
      <c r="B13" s="32" t="s">
        <v>1889</v>
      </c>
      <c r="C13" s="24">
        <f>XFD5+XFD8</f>
        <v>0</v>
      </c>
      <c r="D13" s="19"/>
    </row>
    <row r="14" s="3" customFormat="1" ht="24" customHeight="1" spans="1:4">
      <c r="A14" s="16" t="s">
        <v>930</v>
      </c>
      <c r="B14" s="17" t="s">
        <v>953</v>
      </c>
      <c r="C14" s="18">
        <v>1952.82</v>
      </c>
      <c r="D14" s="19"/>
    </row>
    <row r="15" s="3" customFormat="1" ht="24" customHeight="1" spans="1:4">
      <c r="A15" s="16" t="s">
        <v>931</v>
      </c>
      <c r="B15" s="16" t="s">
        <v>954</v>
      </c>
      <c r="C15" s="18">
        <v>1952.82</v>
      </c>
      <c r="D15" s="20"/>
    </row>
    <row r="16" s="1" customFormat="1" ht="105" customHeight="1" spans="1:4">
      <c r="A16" s="16" t="s">
        <v>955</v>
      </c>
      <c r="B16" s="16" t="s">
        <v>956</v>
      </c>
      <c r="C16" s="18">
        <v>1952.82</v>
      </c>
      <c r="D16" s="21" t="s">
        <v>1890</v>
      </c>
    </row>
    <row r="17" s="3" customFormat="1" ht="24" customHeight="1" spans="1:4">
      <c r="A17" s="22"/>
      <c r="B17" s="23" t="s">
        <v>1891</v>
      </c>
      <c r="C17" s="24">
        <v>6159.4</v>
      </c>
      <c r="D17" s="25"/>
    </row>
    <row r="18" s="3" customFormat="1" ht="12.75" spans="3:3">
      <c r="C18" s="15"/>
    </row>
    <row r="19" s="3" customFormat="1" ht="12.75" spans="3:3">
      <c r="C19" s="15"/>
    </row>
    <row r="20" s="3" customFormat="1" ht="12.75" spans="3:3">
      <c r="C20" s="15"/>
    </row>
    <row r="21" s="3" customFormat="1" ht="12.75" spans="3:3">
      <c r="C21" s="15"/>
    </row>
    <row r="22" s="3" customFormat="1" ht="12.75" spans="3:3">
      <c r="C22" s="15"/>
    </row>
    <row r="23" s="3" customFormat="1" ht="12.75" spans="3:3">
      <c r="C23" s="15"/>
    </row>
    <row r="24" s="3" customFormat="1" ht="12.75" spans="3:3">
      <c r="C24" s="15"/>
    </row>
    <row r="25" s="3" customFormat="1" ht="12.75" spans="3:3">
      <c r="C25" s="15"/>
    </row>
    <row r="26" s="3" customFormat="1" ht="12.75" spans="3:3">
      <c r="C26" s="15"/>
    </row>
    <row r="27" s="3" customFormat="1" ht="12.75" spans="3:3">
      <c r="C27" s="15"/>
    </row>
    <row r="28" s="3" customFormat="1" ht="12.75" spans="3:3">
      <c r="C28" s="15"/>
    </row>
    <row r="29" s="3" customFormat="1" ht="12.75" spans="3:3">
      <c r="C29" s="15"/>
    </row>
    <row r="30" s="3" customFormat="1" ht="12.75" spans="3:3">
      <c r="C30" s="15"/>
    </row>
    <row r="31" s="3" customFormat="1" ht="12.75" spans="3:3">
      <c r="C31" s="15"/>
    </row>
    <row r="32" s="3" customFormat="1" ht="12.75" spans="3:3">
      <c r="C32" s="15"/>
    </row>
    <row r="33" s="3" customFormat="1" ht="12.75" spans="3:3">
      <c r="C33" s="15"/>
    </row>
    <row r="34" s="3" customFormat="1" ht="12.75" spans="3:3">
      <c r="C34" s="15"/>
    </row>
    <row r="35" s="3" customFormat="1" ht="12.75" spans="3:3">
      <c r="C35" s="15"/>
    </row>
    <row r="36" s="3" customFormat="1" ht="12.75" spans="3:3">
      <c r="C36" s="15"/>
    </row>
    <row r="37" s="3" customFormat="1" ht="12.75" spans="3:3">
      <c r="C37" s="15"/>
    </row>
    <row r="38" s="3" customFormat="1" ht="12.75" spans="3:3">
      <c r="C38" s="15"/>
    </row>
    <row r="39" s="3" customFormat="1" ht="12.75" spans="3:3">
      <c r="C39" s="15"/>
    </row>
    <row r="40" s="3" customFormat="1" ht="12.75" spans="3:3">
      <c r="C40" s="15"/>
    </row>
    <row r="41" s="3" customFormat="1" ht="12.75" spans="3:3">
      <c r="C41" s="15"/>
    </row>
    <row r="42" s="3" customFormat="1" ht="12.75" spans="3:3">
      <c r="C42" s="15"/>
    </row>
    <row r="43" s="3" customFormat="1" ht="12.75" spans="3:3">
      <c r="C43" s="15"/>
    </row>
    <row r="44" s="3" customFormat="1" ht="12.75" spans="3:3">
      <c r="C44" s="15"/>
    </row>
    <row r="45" s="3" customFormat="1" ht="12.75" spans="3:3">
      <c r="C45" s="15"/>
    </row>
    <row r="46" s="3" customFormat="1" ht="12.75" spans="3:3">
      <c r="C46" s="15"/>
    </row>
    <row r="47" s="3" customFormat="1" ht="12.75" spans="3:3">
      <c r="C47" s="15"/>
    </row>
    <row r="48" s="3" customFormat="1" ht="12.75" spans="3:3">
      <c r="C48" s="15"/>
    </row>
    <row r="49" s="3" customFormat="1" ht="12.75" spans="3:3">
      <c r="C49" s="15"/>
    </row>
    <row r="50" s="3" customFormat="1" ht="12.75" spans="3:3">
      <c r="C50" s="15"/>
    </row>
    <row r="51" s="3" customFormat="1" ht="12.75" spans="3:3">
      <c r="C51" s="15"/>
    </row>
    <row r="52" s="3" customFormat="1" ht="12.75" spans="3:3">
      <c r="C52" s="15"/>
    </row>
    <row r="53" s="3" customFormat="1" ht="12.75" spans="3:3">
      <c r="C53" s="15"/>
    </row>
    <row r="54" s="3" customFormat="1" ht="12.75" spans="3:3">
      <c r="C54" s="15"/>
    </row>
    <row r="55" s="3" customFormat="1" ht="12.75" spans="3:3">
      <c r="C55" s="15"/>
    </row>
    <row r="56" s="3" customFormat="1" ht="12.75" spans="3:3">
      <c r="C56" s="15"/>
    </row>
    <row r="57" s="3" customFormat="1" ht="12.75" spans="3:3">
      <c r="C57" s="15"/>
    </row>
    <row r="58" s="3" customFormat="1" ht="12.75" spans="3:3">
      <c r="C58" s="15"/>
    </row>
    <row r="59" s="3" customFormat="1" ht="12.75" spans="3:3">
      <c r="C59" s="15"/>
    </row>
    <row r="60" s="3" customFormat="1" ht="12.75" spans="3:3">
      <c r="C60" s="15"/>
    </row>
    <row r="61" s="3" customFormat="1" ht="12.75" spans="3:3">
      <c r="C61" s="15"/>
    </row>
    <row r="62" s="3" customFormat="1" ht="12.75" spans="3:3">
      <c r="C62" s="15"/>
    </row>
    <row r="63" s="3" customFormat="1" ht="12.75" spans="3:3">
      <c r="C63" s="15"/>
    </row>
    <row r="64" s="3" customFormat="1" ht="12.75" spans="3:3">
      <c r="C64" s="15"/>
    </row>
    <row r="65" s="3" customFormat="1" ht="12.75" spans="3:3">
      <c r="C65" s="15"/>
    </row>
    <row r="66" s="3" customFormat="1" ht="12.75" spans="3:3">
      <c r="C66" s="15"/>
    </row>
    <row r="67" s="3" customFormat="1" ht="12.75" spans="3:3">
      <c r="C67" s="15"/>
    </row>
    <row r="68" s="3" customFormat="1" ht="12.75" spans="3:3">
      <c r="C68" s="15"/>
    </row>
    <row r="69" s="3" customFormat="1" ht="12.75" spans="3:3">
      <c r="C69" s="15"/>
    </row>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sheetData>
  <mergeCells count="2">
    <mergeCell ref="A2:D2"/>
    <mergeCell ref="A3:B3"/>
  </mergeCells>
  <pageMargins left="0.786806" right="0.786806" top="0.944444" bottom="0.747917" header="0.314583" footer="0.511806"/>
  <pageSetup paperSize="9" scale="90" firstPageNumber="84" orientation="portrait" useFirstPageNumber="1" horizontalDpi="600" verticalDpi="600"/>
  <headerFooter>
    <oddFooter>&amp;C—&amp;P—</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6"/>
  <sheetViews>
    <sheetView workbookViewId="0">
      <selection activeCell="D12" sqref="D12"/>
    </sheetView>
  </sheetViews>
  <sheetFormatPr defaultColWidth="9" defaultRowHeight="15.75" customHeight="1" outlineLevelCol="4"/>
  <cols>
    <col min="1" max="1" width="10.4416666666667" style="4" customWidth="1"/>
    <col min="2" max="2" width="35.2166666666667" style="4" customWidth="1"/>
    <col min="3" max="3" width="8.88333333333333" style="5" customWidth="1"/>
    <col min="4" max="4" width="31.775" style="4" customWidth="1"/>
    <col min="5" max="257" width="9" style="4" customWidth="1"/>
  </cols>
  <sheetData>
    <row r="1" s="1" customFormat="1" ht="30" customHeight="1" spans="1:3">
      <c r="A1" s="6" t="s">
        <v>1892</v>
      </c>
      <c r="B1" s="4"/>
      <c r="C1" s="7"/>
    </row>
    <row r="2" ht="41.25" customHeight="1" spans="1:4">
      <c r="A2" s="8" t="s">
        <v>1893</v>
      </c>
      <c r="B2" s="9"/>
      <c r="C2" s="9"/>
      <c r="D2" s="9"/>
    </row>
    <row r="3" ht="25.95" customHeight="1" spans="1:4">
      <c r="A3" s="10" t="s">
        <v>1836</v>
      </c>
      <c r="B3" s="10"/>
      <c r="C3" s="11"/>
      <c r="D3" s="12" t="s">
        <v>1841</v>
      </c>
    </row>
    <row r="4" s="2" customFormat="1" ht="22.05" customHeight="1" spans="1:5">
      <c r="A4" s="13" t="s">
        <v>973</v>
      </c>
      <c r="B4" s="14" t="s">
        <v>1881</v>
      </c>
      <c r="C4" s="14" t="s">
        <v>960</v>
      </c>
      <c r="D4" s="13" t="s">
        <v>961</v>
      </c>
      <c r="E4" s="15"/>
    </row>
    <row r="5" s="3" customFormat="1" ht="24" customHeight="1" spans="1:4">
      <c r="A5" s="16" t="s">
        <v>930</v>
      </c>
      <c r="B5" s="17" t="s">
        <v>953</v>
      </c>
      <c r="C5" s="18"/>
      <c r="D5" s="19"/>
    </row>
    <row r="6" s="3" customFormat="1" ht="24" customHeight="1" spans="1:4">
      <c r="A6" s="16"/>
      <c r="B6" s="16"/>
      <c r="C6" s="18"/>
      <c r="D6" s="20"/>
    </row>
    <row r="7" s="1" customFormat="1" ht="105" customHeight="1" spans="1:4">
      <c r="A7" s="16"/>
      <c r="B7" s="16"/>
      <c r="C7" s="18"/>
      <c r="D7" s="21"/>
    </row>
    <row r="8" s="3" customFormat="1" ht="24" customHeight="1" spans="1:4">
      <c r="A8" s="22"/>
      <c r="B8" s="23"/>
      <c r="C8" s="24"/>
      <c r="D8" s="25"/>
    </row>
    <row r="9" s="3" customFormat="1" ht="12.75" spans="1:4">
      <c r="A9" s="26" t="s">
        <v>1894</v>
      </c>
      <c r="B9" s="27"/>
      <c r="C9" s="27"/>
      <c r="D9" s="27"/>
    </row>
    <row r="10" s="3" customFormat="1" ht="12.75" spans="1:4">
      <c r="A10" s="27"/>
      <c r="B10" s="27"/>
      <c r="C10" s="27"/>
      <c r="D10" s="27"/>
    </row>
    <row r="11" s="3" customFormat="1" ht="12.75" spans="1:4">
      <c r="A11" s="27"/>
      <c r="B11" s="27"/>
      <c r="C11" s="27"/>
      <c r="D11" s="27"/>
    </row>
    <row r="12" s="3" customFormat="1" ht="12.75" spans="3:3">
      <c r="C12" s="15"/>
    </row>
    <row r="13" s="3" customFormat="1" ht="12.75" spans="3:3">
      <c r="C13" s="15"/>
    </row>
    <row r="14" s="3" customFormat="1" ht="12.75" spans="3:3">
      <c r="C14" s="15"/>
    </row>
    <row r="15" s="3" customFormat="1" ht="12.75" spans="3:3">
      <c r="C15" s="15"/>
    </row>
    <row r="16" s="3" customFormat="1" ht="12.75" spans="3:3">
      <c r="C16" s="15"/>
    </row>
    <row r="17" s="3" customFormat="1" ht="12.75" spans="3:3">
      <c r="C17" s="15"/>
    </row>
    <row r="18" s="3" customFormat="1" ht="12.75" spans="3:3">
      <c r="C18" s="15"/>
    </row>
    <row r="19" s="3" customFormat="1" ht="12.75" spans="3:3">
      <c r="C19" s="15"/>
    </row>
    <row r="20" s="3" customFormat="1" ht="12.75" spans="3:3">
      <c r="C20" s="15"/>
    </row>
    <row r="21" s="3" customFormat="1" ht="12.75" spans="3:3">
      <c r="C21" s="15"/>
    </row>
    <row r="22" s="3" customFormat="1" ht="12.75" spans="3:3">
      <c r="C22" s="15"/>
    </row>
    <row r="23" s="3" customFormat="1" ht="12.75" spans="3:3">
      <c r="C23" s="15"/>
    </row>
    <row r="24" s="3" customFormat="1" ht="12.75" spans="3:3">
      <c r="C24" s="15"/>
    </row>
    <row r="25" s="3" customFormat="1" ht="12.75" spans="3:3">
      <c r="C25" s="15"/>
    </row>
    <row r="26" s="3" customFormat="1" ht="12.75" spans="3:3">
      <c r="C26" s="15"/>
    </row>
    <row r="27" s="3" customFormat="1" ht="12.75" spans="3:3">
      <c r="C27" s="15"/>
    </row>
    <row r="28" s="3" customFormat="1" ht="12.75" spans="3:3">
      <c r="C28" s="15"/>
    </row>
    <row r="29" s="3" customFormat="1" ht="12.75" spans="3:3">
      <c r="C29" s="15"/>
    </row>
    <row r="30" s="3" customFormat="1" ht="12.75" spans="3:3">
      <c r="C30" s="15"/>
    </row>
    <row r="31" s="3" customFormat="1" ht="12.75" spans="3:3">
      <c r="C31" s="15"/>
    </row>
    <row r="32" s="3" customFormat="1" ht="12.75" spans="3:3">
      <c r="C32" s="15"/>
    </row>
    <row r="33" s="3" customFormat="1" ht="12.75" spans="3:3">
      <c r="C33" s="15"/>
    </row>
    <row r="34" s="3" customFormat="1" ht="12.75" spans="3:3">
      <c r="C34" s="15"/>
    </row>
    <row r="35" s="3" customFormat="1" ht="12.75" spans="3:3">
      <c r="C35" s="15"/>
    </row>
    <row r="36" s="3" customFormat="1" ht="12.75" spans="3:3">
      <c r="C36" s="15"/>
    </row>
    <row r="37" s="3" customFormat="1" ht="12.75" spans="3:3">
      <c r="C37" s="15"/>
    </row>
    <row r="38" s="3" customFormat="1" ht="12.75" spans="3:3">
      <c r="C38" s="15"/>
    </row>
    <row r="39" s="3" customFormat="1" ht="12.75" spans="3:3">
      <c r="C39" s="15"/>
    </row>
    <row r="40" s="3" customFormat="1" ht="12.75" spans="3:3">
      <c r="C40" s="15"/>
    </row>
    <row r="41" s="3" customFormat="1" ht="12.75" spans="3:3">
      <c r="C41" s="15"/>
    </row>
    <row r="42" s="3" customFormat="1" ht="12.75" spans="3:3">
      <c r="C42" s="15"/>
    </row>
    <row r="43" s="3" customFormat="1" ht="12.75" spans="3:3">
      <c r="C43" s="15"/>
    </row>
    <row r="44" s="3" customFormat="1" ht="12.75" spans="3:3">
      <c r="C44" s="15"/>
    </row>
    <row r="45" s="3" customFormat="1" ht="12.75" spans="3:3">
      <c r="C45" s="15"/>
    </row>
    <row r="46" s="3" customFormat="1" ht="12.75" spans="3:3">
      <c r="C46" s="15"/>
    </row>
    <row r="47" s="3" customFormat="1" ht="12.75" spans="3:3">
      <c r="C47" s="15"/>
    </row>
    <row r="48" s="3" customFormat="1" ht="12.75" spans="3:3">
      <c r="C48" s="15"/>
    </row>
    <row r="49" s="3" customFormat="1" ht="12.75" spans="3:3">
      <c r="C49" s="15"/>
    </row>
    <row r="50" s="3" customFormat="1" ht="12.75" spans="3:3">
      <c r="C50" s="15"/>
    </row>
    <row r="51" s="3" customFormat="1" ht="12.75" spans="3:3">
      <c r="C51" s="15"/>
    </row>
    <row r="52" s="3" customFormat="1" ht="12.75" spans="3:3">
      <c r="C52" s="15"/>
    </row>
    <row r="53" s="3" customFormat="1" ht="12.75" spans="3:3">
      <c r="C53" s="15"/>
    </row>
    <row r="54" s="3" customFormat="1" ht="12.75" spans="3:3">
      <c r="C54" s="15"/>
    </row>
    <row r="55" s="3" customFormat="1" ht="12.75" spans="3:3">
      <c r="C55" s="15"/>
    </row>
    <row r="56" s="3" customFormat="1" ht="12.75" spans="3:3">
      <c r="C56" s="15"/>
    </row>
    <row r="57" s="3" customFormat="1" ht="12.75" spans="3:3">
      <c r="C57" s="15"/>
    </row>
    <row r="58" s="3" customFormat="1" ht="12.75" spans="3:3">
      <c r="C58" s="15"/>
    </row>
    <row r="59" s="3" customFormat="1" ht="12.75" spans="3:3">
      <c r="C59" s="15"/>
    </row>
    <row r="60" s="3" customFormat="1" ht="12.75" spans="3:3">
      <c r="C60" s="15"/>
    </row>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sheetData>
  <mergeCells count="3">
    <mergeCell ref="A2:D2"/>
    <mergeCell ref="A3:B3"/>
    <mergeCell ref="A9:D11"/>
  </mergeCells>
  <pageMargins left="0.786806" right="0.786806" top="0.944444" bottom="0.747917" header="0.314583" footer="0.511806"/>
  <pageSetup paperSize="9" scale="90" firstPageNumber="84" orientation="portrait" useFirstPageNumber="1" horizontalDpi="600" vertic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
    </sheetView>
  </sheetViews>
  <sheetFormatPr defaultColWidth="10" defaultRowHeight="15" customHeight="1" outlineLevelCol="3"/>
  <cols>
    <col min="1" max="1" width="22.4416666666667" style="79" customWidth="1"/>
    <col min="2" max="2" width="28" style="79" customWidth="1"/>
    <col min="3" max="3" width="30.4416666666667" style="79" customWidth="1"/>
    <col min="4" max="4" width="9.775" style="79" customWidth="1"/>
    <col min="5" max="257" width="10" style="79" customWidth="1"/>
  </cols>
  <sheetData>
    <row r="1" s="92" customFormat="1" ht="19.5" customHeight="1" spans="1:1">
      <c r="A1" s="80" t="s">
        <v>646</v>
      </c>
    </row>
    <row r="2" ht="27" customHeight="1" spans="1:3">
      <c r="A2" s="216" t="s">
        <v>647</v>
      </c>
      <c r="B2" s="380"/>
      <c r="C2" s="380"/>
    </row>
    <row r="3" ht="36.75" customHeight="1" spans="1:3">
      <c r="A3" s="332" t="s">
        <v>648</v>
      </c>
      <c r="B3" s="332"/>
      <c r="C3" s="332"/>
    </row>
    <row r="4" ht="36.75" customHeight="1" spans="1:3">
      <c r="A4" s="334" t="s">
        <v>649</v>
      </c>
      <c r="B4" s="333" t="s">
        <v>650</v>
      </c>
      <c r="C4" s="464"/>
    </row>
    <row r="5" ht="36.75" customHeight="1" spans="1:3">
      <c r="A5" s="465"/>
      <c r="B5" s="333" t="s">
        <v>651</v>
      </c>
      <c r="C5" s="333" t="s">
        <v>652</v>
      </c>
    </row>
    <row r="6" ht="36.75" customHeight="1" spans="1:3">
      <c r="A6" s="94" t="s">
        <v>653</v>
      </c>
      <c r="B6" s="393">
        <v>929071.721525</v>
      </c>
      <c r="C6" s="88">
        <f>SUM(XFD7:XFD10)</f>
        <v>0</v>
      </c>
    </row>
    <row r="7" ht="36.75" customHeight="1" spans="1:3">
      <c r="A7" s="94" t="s">
        <v>654</v>
      </c>
      <c r="B7" s="393">
        <v>220903.5</v>
      </c>
      <c r="C7" s="267">
        <v>240609</v>
      </c>
    </row>
    <row r="8" ht="36.75" customHeight="1" spans="1:3">
      <c r="A8" s="94" t="s">
        <v>655</v>
      </c>
      <c r="B8" s="393">
        <v>180203.5</v>
      </c>
      <c r="C8" s="267">
        <v>203768</v>
      </c>
    </row>
    <row r="9" ht="36.75" customHeight="1" spans="1:3">
      <c r="A9" s="94" t="s">
        <v>656</v>
      </c>
      <c r="B9" s="393">
        <v>227632.721525</v>
      </c>
      <c r="C9" s="267">
        <v>272339</v>
      </c>
    </row>
    <row r="10" ht="36.75" customHeight="1" spans="1:3">
      <c r="A10" s="94" t="s">
        <v>657</v>
      </c>
      <c r="B10" s="393">
        <v>300332</v>
      </c>
      <c r="C10" s="267">
        <v>303033</v>
      </c>
    </row>
    <row r="11" ht="202.05" customHeight="1" spans="1:4">
      <c r="A11" s="90" t="s">
        <v>658</v>
      </c>
      <c r="B11" s="90"/>
      <c r="C11" s="90"/>
      <c r="D11" s="466"/>
    </row>
  </sheetData>
  <mergeCells count="5">
    <mergeCell ref="A2:C2"/>
    <mergeCell ref="A3:C3"/>
    <mergeCell ref="B4:C4"/>
    <mergeCell ref="A11:C11"/>
    <mergeCell ref="A4:A5"/>
  </mergeCells>
  <pageMargins left="0.904861" right="0.904861" top="0.944444" bottom="0.747917" header="0.314583" footer="0.511806"/>
  <pageSetup paperSize="9" scale="90" firstPageNumber="26" orientation="portrait" useFirstPageNumber="1" horizontalDpi="600" vertic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B4" sqref="B4:L6"/>
    </sheetView>
  </sheetViews>
  <sheetFormatPr defaultColWidth="9" defaultRowHeight="14.4" customHeight="1"/>
  <cols>
    <col min="1" max="1" width="9" style="448" customWidth="1"/>
    <col min="2" max="7" width="14.2166666666667" style="448" customWidth="1"/>
    <col min="8" max="12" width="10.6666666666667" style="448" customWidth="1"/>
    <col min="13" max="257" width="9" style="448" customWidth="1"/>
  </cols>
  <sheetData>
    <row r="1" ht="14.25" spans="1:1">
      <c r="A1" s="80" t="s">
        <v>659</v>
      </c>
    </row>
    <row r="4" ht="13.5" spans="2:12">
      <c r="B4" s="449" t="s">
        <v>660</v>
      </c>
      <c r="C4" s="449"/>
      <c r="D4" s="449"/>
      <c r="E4" s="449"/>
      <c r="F4" s="449"/>
      <c r="G4" s="449"/>
      <c r="H4" s="449"/>
      <c r="I4" s="449"/>
      <c r="J4" s="449"/>
      <c r="K4" s="449"/>
      <c r="L4" s="449"/>
    </row>
    <row r="5" ht="13.5" spans="2:12">
      <c r="B5" s="449"/>
      <c r="C5" s="449"/>
      <c r="D5" s="449"/>
      <c r="E5" s="449"/>
      <c r="F5" s="449"/>
      <c r="G5" s="449"/>
      <c r="H5" s="449"/>
      <c r="I5" s="449"/>
      <c r="J5" s="449"/>
      <c r="K5" s="449"/>
      <c r="L5" s="449"/>
    </row>
    <row r="6" ht="13.5" spans="2:12">
      <c r="B6" s="449"/>
      <c r="C6" s="449"/>
      <c r="D6" s="449"/>
      <c r="E6" s="449"/>
      <c r="F6" s="449"/>
      <c r="G6" s="449"/>
      <c r="H6" s="449"/>
      <c r="I6" s="449"/>
      <c r="J6" s="449"/>
      <c r="K6" s="449"/>
      <c r="L6" s="449"/>
    </row>
    <row r="7" ht="13.5" spans="12:12">
      <c r="L7" s="448" t="s">
        <v>80</v>
      </c>
    </row>
    <row r="8" ht="37.95" customHeight="1" spans="2:12">
      <c r="B8" s="450" t="s">
        <v>661</v>
      </c>
      <c r="C8" s="451" t="s">
        <v>662</v>
      </c>
      <c r="D8" s="452"/>
      <c r="E8" s="452"/>
      <c r="F8" s="452"/>
      <c r="G8" s="453"/>
      <c r="H8" s="454" t="s">
        <v>663</v>
      </c>
      <c r="I8" s="462"/>
      <c r="J8" s="462"/>
      <c r="K8" s="462"/>
      <c r="L8" s="463"/>
    </row>
    <row r="9" ht="37.95" customHeight="1" spans="2:12">
      <c r="B9" s="455" t="s">
        <v>664</v>
      </c>
      <c r="C9" s="456" t="s">
        <v>665</v>
      </c>
      <c r="D9" s="451" t="s">
        <v>666</v>
      </c>
      <c r="E9" s="453"/>
      <c r="F9" s="451" t="s">
        <v>667</v>
      </c>
      <c r="G9" s="453"/>
      <c r="H9" s="457" t="s">
        <v>665</v>
      </c>
      <c r="I9" s="462" t="s">
        <v>668</v>
      </c>
      <c r="J9" s="463"/>
      <c r="K9" s="454" t="s">
        <v>669</v>
      </c>
      <c r="L9" s="463"/>
    </row>
    <row r="10" ht="37.95" customHeight="1" spans="2:12">
      <c r="B10" s="458"/>
      <c r="C10" s="459"/>
      <c r="D10" s="453" t="s">
        <v>670</v>
      </c>
      <c r="E10" s="460" t="s">
        <v>671</v>
      </c>
      <c r="F10" s="460" t="s">
        <v>670</v>
      </c>
      <c r="G10" s="460" t="s">
        <v>671</v>
      </c>
      <c r="H10" s="457"/>
      <c r="I10" s="463" t="s">
        <v>670</v>
      </c>
      <c r="J10" s="457" t="s">
        <v>671</v>
      </c>
      <c r="K10" s="457" t="s">
        <v>670</v>
      </c>
      <c r="L10" s="457" t="s">
        <v>671</v>
      </c>
    </row>
    <row r="11" ht="37.95" customHeight="1" spans="2:12">
      <c r="B11" s="450" t="s">
        <v>672</v>
      </c>
      <c r="C11" s="460">
        <v>564903</v>
      </c>
      <c r="D11" s="460">
        <v>121975</v>
      </c>
      <c r="E11" s="460">
        <v>219900</v>
      </c>
      <c r="F11" s="460">
        <v>153493</v>
      </c>
      <c r="G11" s="460">
        <v>69535</v>
      </c>
      <c r="H11" s="461">
        <f t="shared" ref="H11:H15" si="0">XFD11+XFD11+XFD11+XFD11</f>
        <v>0</v>
      </c>
      <c r="I11" s="461">
        <f>SUM(XFD12:XFD15)</f>
        <v>0</v>
      </c>
      <c r="J11" s="461">
        <f>SUM(XFD12:XFD15)</f>
        <v>0</v>
      </c>
      <c r="K11" s="461">
        <f>SUM(XFD12:XFD15)</f>
        <v>0</v>
      </c>
      <c r="L11" s="461">
        <f>SUM(XFD12:XFD15)</f>
        <v>0</v>
      </c>
    </row>
    <row r="12" ht="37.95" customHeight="1" spans="2:12">
      <c r="B12" s="450" t="s">
        <v>673</v>
      </c>
      <c r="C12" s="460">
        <v>231330</v>
      </c>
      <c r="D12" s="460">
        <v>34290</v>
      </c>
      <c r="E12" s="460">
        <v>138800</v>
      </c>
      <c r="F12" s="460">
        <v>22686</v>
      </c>
      <c r="G12" s="460">
        <v>35554</v>
      </c>
      <c r="H12" s="461">
        <f t="shared" si="0"/>
        <v>0</v>
      </c>
      <c r="I12" s="461">
        <v>27559</v>
      </c>
      <c r="J12" s="461">
        <v>35554</v>
      </c>
      <c r="K12" s="461">
        <v>6531</v>
      </c>
      <c r="L12" s="461">
        <v>7880</v>
      </c>
    </row>
    <row r="13" ht="37.95" customHeight="1" spans="2:12">
      <c r="B13" s="450" t="s">
        <v>674</v>
      </c>
      <c r="C13" s="460">
        <v>92625</v>
      </c>
      <c r="D13" s="460">
        <v>28856</v>
      </c>
      <c r="E13" s="460">
        <v>21600</v>
      </c>
      <c r="F13" s="460">
        <v>34760</v>
      </c>
      <c r="G13" s="460">
        <v>7409</v>
      </c>
      <c r="H13" s="461">
        <f t="shared" si="0"/>
        <v>0</v>
      </c>
      <c r="I13" s="461">
        <v>34761.75</v>
      </c>
      <c r="J13" s="461">
        <v>7409</v>
      </c>
      <c r="K13" s="461">
        <v>5869</v>
      </c>
      <c r="L13" s="461">
        <v>2251</v>
      </c>
    </row>
    <row r="14" ht="37.95" customHeight="1" spans="2:12">
      <c r="B14" s="450" t="s">
        <v>675</v>
      </c>
      <c r="C14" s="460">
        <v>134304</v>
      </c>
      <c r="D14" s="460">
        <v>29521</v>
      </c>
      <c r="E14" s="460">
        <v>47000</v>
      </c>
      <c r="F14" s="460">
        <v>38447</v>
      </c>
      <c r="G14" s="460">
        <v>19336</v>
      </c>
      <c r="H14" s="461">
        <f t="shared" si="0"/>
        <v>0</v>
      </c>
      <c r="I14" s="461">
        <v>38448</v>
      </c>
      <c r="J14" s="461">
        <v>19336</v>
      </c>
      <c r="K14" s="461">
        <v>7601</v>
      </c>
      <c r="L14" s="461">
        <v>4145</v>
      </c>
    </row>
    <row r="15" ht="37.95" customHeight="1" spans="2:12">
      <c r="B15" s="450" t="s">
        <v>676</v>
      </c>
      <c r="C15" s="460">
        <v>106644</v>
      </c>
      <c r="D15" s="460">
        <v>29308</v>
      </c>
      <c r="E15" s="460">
        <v>12500</v>
      </c>
      <c r="F15" s="460">
        <v>57600</v>
      </c>
      <c r="G15" s="460">
        <v>7236</v>
      </c>
      <c r="H15" s="461">
        <f t="shared" si="0"/>
        <v>0</v>
      </c>
      <c r="I15" s="461">
        <v>57600</v>
      </c>
      <c r="J15" s="461">
        <v>7236</v>
      </c>
      <c r="K15" s="461">
        <v>10210</v>
      </c>
      <c r="L15" s="461">
        <v>4139</v>
      </c>
    </row>
  </sheetData>
  <mergeCells count="10">
    <mergeCell ref="C8:G8"/>
    <mergeCell ref="H8:L8"/>
    <mergeCell ref="D9:E9"/>
    <mergeCell ref="F9:G9"/>
    <mergeCell ref="I9:J9"/>
    <mergeCell ref="K9:L9"/>
    <mergeCell ref="B9:B10"/>
    <mergeCell ref="C9:C10"/>
    <mergeCell ref="H9:H10"/>
    <mergeCell ref="B4:L6"/>
  </mergeCells>
  <pageMargins left="0.7" right="0.7"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showZeros="0" workbookViewId="0">
      <selection activeCell="G9" sqref="G9"/>
    </sheetView>
  </sheetViews>
  <sheetFormatPr defaultColWidth="9" defaultRowHeight="13.5" customHeight="1" outlineLevelCol="2"/>
  <cols>
    <col min="1" max="1" width="17.775" style="430" customWidth="1"/>
    <col min="2" max="2" width="45.2166666666667" style="430" customWidth="1"/>
    <col min="3" max="3" width="19" style="430" customWidth="1"/>
    <col min="4" max="257" width="9" style="430" customWidth="1"/>
  </cols>
  <sheetData>
    <row r="1" s="427" customFormat="1" ht="19.5" customHeight="1" spans="1:3">
      <c r="A1" s="431" t="s">
        <v>677</v>
      </c>
      <c r="B1" s="432"/>
      <c r="C1" s="432"/>
    </row>
    <row r="2" ht="43.5" customHeight="1" spans="1:3">
      <c r="A2" s="433" t="s">
        <v>678</v>
      </c>
      <c r="B2" s="434"/>
      <c r="C2" s="434"/>
    </row>
    <row r="3" s="428" customFormat="1" ht="34.5" customHeight="1" spans="1:3">
      <c r="A3" s="435"/>
      <c r="B3" s="435"/>
      <c r="C3" s="436" t="s">
        <v>679</v>
      </c>
    </row>
    <row r="4" s="429" customFormat="1" ht="19.95" customHeight="1" spans="1:3">
      <c r="A4" s="437" t="s">
        <v>43</v>
      </c>
      <c r="B4" s="437" t="s">
        <v>44</v>
      </c>
      <c r="C4" s="438" t="s">
        <v>5</v>
      </c>
    </row>
    <row r="5" s="430" customFormat="1" ht="19.95" customHeight="1" spans="1:3">
      <c r="A5" s="439">
        <v>10301</v>
      </c>
      <c r="B5" s="440" t="s">
        <v>680</v>
      </c>
      <c r="C5" s="441">
        <f>SUM(XFD6:XFD22)</f>
        <v>0</v>
      </c>
    </row>
    <row r="6" s="430" customFormat="1" ht="19.95" customHeight="1" spans="1:3">
      <c r="A6" s="442">
        <v>1030102</v>
      </c>
      <c r="B6" s="443" t="s">
        <v>681</v>
      </c>
      <c r="C6" s="444">
        <v>0</v>
      </c>
    </row>
    <row r="7" s="430" customFormat="1" ht="19.95" customHeight="1" spans="1:3">
      <c r="A7" s="442">
        <v>1030115</v>
      </c>
      <c r="B7" s="443" t="s">
        <v>682</v>
      </c>
      <c r="C7" s="444">
        <v>0</v>
      </c>
    </row>
    <row r="8" s="430" customFormat="1" ht="19.95" customHeight="1" spans="1:3">
      <c r="A8" s="442">
        <v>1030129</v>
      </c>
      <c r="B8" s="443" t="s">
        <v>683</v>
      </c>
      <c r="C8" s="445">
        <v>0</v>
      </c>
    </row>
    <row r="9" s="430" customFormat="1" ht="19.95" customHeight="1" spans="1:3">
      <c r="A9" s="442">
        <v>1030146</v>
      </c>
      <c r="B9" s="443" t="s">
        <v>684</v>
      </c>
      <c r="C9" s="445">
        <v>0</v>
      </c>
    </row>
    <row r="10" s="430" customFormat="1" ht="19.95" customHeight="1" spans="1:3">
      <c r="A10" s="442">
        <v>1030147</v>
      </c>
      <c r="B10" s="443" t="s">
        <v>685</v>
      </c>
      <c r="C10" s="445">
        <v>0</v>
      </c>
    </row>
    <row r="11" s="430" customFormat="1" ht="19.95" customHeight="1" spans="1:3">
      <c r="A11" s="442">
        <v>1030148</v>
      </c>
      <c r="B11" s="443" t="s">
        <v>686</v>
      </c>
      <c r="C11" s="445">
        <v>159160</v>
      </c>
    </row>
    <row r="12" s="430" customFormat="1" ht="19.95" customHeight="1" spans="1:3">
      <c r="A12" s="442">
        <v>1030150</v>
      </c>
      <c r="B12" s="443" t="s">
        <v>687</v>
      </c>
      <c r="C12" s="445">
        <v>0</v>
      </c>
    </row>
    <row r="13" s="430" customFormat="1" ht="19.95" customHeight="1" spans="1:3">
      <c r="A13" s="442">
        <v>1030155</v>
      </c>
      <c r="B13" s="443" t="s">
        <v>688</v>
      </c>
      <c r="C13" s="445">
        <v>0</v>
      </c>
    </row>
    <row r="14" s="430" customFormat="1" ht="19.95" customHeight="1" spans="1:3">
      <c r="A14" s="442">
        <v>1030156</v>
      </c>
      <c r="B14" s="443" t="s">
        <v>689</v>
      </c>
      <c r="C14" s="445">
        <v>15492</v>
      </c>
    </row>
    <row r="15" s="430" customFormat="1" ht="19.95" customHeight="1" spans="1:3">
      <c r="A15" s="442">
        <v>1030157</v>
      </c>
      <c r="B15" s="443" t="s">
        <v>690</v>
      </c>
      <c r="C15" s="445">
        <v>0</v>
      </c>
    </row>
    <row r="16" s="430" customFormat="1" ht="19.95" customHeight="1" spans="1:3">
      <c r="A16" s="442">
        <v>1030158</v>
      </c>
      <c r="B16" s="443" t="s">
        <v>691</v>
      </c>
      <c r="C16" s="445">
        <v>0</v>
      </c>
    </row>
    <row r="17" s="430" customFormat="1" ht="19.95" customHeight="1" spans="1:3">
      <c r="A17" s="442">
        <v>1030159</v>
      </c>
      <c r="B17" s="443" t="s">
        <v>692</v>
      </c>
      <c r="C17" s="445">
        <v>0</v>
      </c>
    </row>
    <row r="18" s="430" customFormat="1" ht="19.95" customHeight="1" spans="1:3">
      <c r="A18" s="442">
        <v>1030178</v>
      </c>
      <c r="B18" s="443" t="s">
        <v>693</v>
      </c>
      <c r="C18" s="445">
        <v>2331</v>
      </c>
    </row>
    <row r="19" s="430" customFormat="1" ht="21" customHeight="1" spans="1:3">
      <c r="A19" s="442">
        <v>1030180</v>
      </c>
      <c r="B19" s="443" t="s">
        <v>694</v>
      </c>
      <c r="C19" s="445">
        <v>0</v>
      </c>
    </row>
    <row r="20" s="430" customFormat="1" ht="19.95" customHeight="1" spans="1:3">
      <c r="A20" s="442">
        <v>1030199</v>
      </c>
      <c r="B20" s="443" t="s">
        <v>695</v>
      </c>
      <c r="C20" s="445">
        <v>0</v>
      </c>
    </row>
    <row r="21" s="430" customFormat="1" ht="19.95" customHeight="1" spans="1:3">
      <c r="A21" s="442">
        <v>1031006</v>
      </c>
      <c r="B21" s="443" t="s">
        <v>696</v>
      </c>
      <c r="C21" s="445">
        <v>3935</v>
      </c>
    </row>
    <row r="22" s="430" customFormat="1" ht="21" customHeight="1" spans="1:3">
      <c r="A22" s="442">
        <v>1031099</v>
      </c>
      <c r="B22" s="443" t="s">
        <v>697</v>
      </c>
      <c r="C22" s="445">
        <v>223</v>
      </c>
    </row>
    <row r="23" s="430" customFormat="1" ht="19.95" customHeight="1" spans="1:3">
      <c r="A23" s="442"/>
      <c r="B23" s="443"/>
      <c r="C23" s="445"/>
    </row>
    <row r="24" s="430" customFormat="1" ht="19.95" customHeight="1" spans="1:3">
      <c r="A24" s="446">
        <v>110</v>
      </c>
      <c r="B24" s="440" t="s">
        <v>698</v>
      </c>
      <c r="C24" s="441">
        <f>XFD25+XFD28+XFD30+XFD32</f>
        <v>0</v>
      </c>
    </row>
    <row r="25" s="430" customFormat="1" ht="22.05" customHeight="1" spans="1:3">
      <c r="A25" s="442">
        <v>11004</v>
      </c>
      <c r="B25" s="447" t="s">
        <v>699</v>
      </c>
      <c r="C25" s="444">
        <f>XFD26</f>
        <v>0</v>
      </c>
    </row>
    <row r="26" s="430" customFormat="1" ht="22.05" customHeight="1" spans="1:3">
      <c r="A26" s="442">
        <v>1100401</v>
      </c>
      <c r="B26" s="447" t="s">
        <v>700</v>
      </c>
      <c r="C26" s="444">
        <v>79081</v>
      </c>
    </row>
    <row r="27" s="430" customFormat="1" ht="22.05" customHeight="1" spans="1:3">
      <c r="A27" s="442">
        <v>1100402</v>
      </c>
      <c r="B27" s="447" t="s">
        <v>701</v>
      </c>
      <c r="C27" s="445">
        <v>0</v>
      </c>
    </row>
    <row r="28" s="430" customFormat="1" ht="22.05" customHeight="1" spans="1:3">
      <c r="A28" s="442">
        <v>11011</v>
      </c>
      <c r="B28" s="447" t="s">
        <v>702</v>
      </c>
      <c r="C28" s="445">
        <f>XFD29</f>
        <v>0</v>
      </c>
    </row>
    <row r="29" s="430" customFormat="1" ht="22.05" customHeight="1" spans="1:3">
      <c r="A29" s="442">
        <v>1101102</v>
      </c>
      <c r="B29" s="447" t="s">
        <v>703</v>
      </c>
      <c r="C29" s="445">
        <v>289435</v>
      </c>
    </row>
    <row r="30" s="430" customFormat="1" ht="22.05" customHeight="1" spans="1:3">
      <c r="A30" s="442">
        <v>11008</v>
      </c>
      <c r="B30" s="447" t="s">
        <v>704</v>
      </c>
      <c r="C30" s="445">
        <f>XFD31</f>
        <v>0</v>
      </c>
    </row>
    <row r="31" s="430" customFormat="1" ht="22.05" customHeight="1" spans="1:3">
      <c r="A31" s="442">
        <v>1100802</v>
      </c>
      <c r="B31" s="447" t="s">
        <v>705</v>
      </c>
      <c r="C31" s="445">
        <v>25481</v>
      </c>
    </row>
    <row r="32" s="430" customFormat="1" ht="22.05" customHeight="1" spans="1:3">
      <c r="A32" s="442">
        <v>11009</v>
      </c>
      <c r="B32" s="447" t="s">
        <v>706</v>
      </c>
      <c r="C32" s="445">
        <v>6151</v>
      </c>
    </row>
    <row r="33" s="430" customFormat="1" ht="22.05" customHeight="1" spans="1:3">
      <c r="A33" s="442"/>
      <c r="B33" s="340" t="s">
        <v>707</v>
      </c>
      <c r="C33" s="441">
        <f>XFD24+XFD5</f>
        <v>0</v>
      </c>
    </row>
  </sheetData>
  <mergeCells count="1">
    <mergeCell ref="A2:C2"/>
  </mergeCells>
  <pageMargins left="0.904861" right="0.904861" top="0.944444" bottom="0.747917" header="0.314583" footer="0.511806"/>
  <pageSetup paperSize="9" scale="90" firstPageNumber="27" orientation="portrait" useFirstPageNumber="1" horizontalDpi="600" verticalDpi="6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showZeros="0" workbookViewId="0">
      <selection activeCell="G12" sqref="G12"/>
    </sheetView>
  </sheetViews>
  <sheetFormatPr defaultColWidth="9.10833333333333" defaultRowHeight="15" customHeight="1" outlineLevelCol="2"/>
  <cols>
    <col min="1" max="1" width="12.1083333333333" style="220" customWidth="1"/>
    <col min="2" max="2" width="52.8833333333333" style="220" customWidth="1"/>
    <col min="3" max="3" width="15.6666666666667" style="398" customWidth="1"/>
    <col min="4" max="257" width="9.10833333333333" style="220" customWidth="1"/>
  </cols>
  <sheetData>
    <row r="1" s="396" customFormat="1" ht="19.5" customHeight="1" spans="1:3">
      <c r="A1" s="408" t="s">
        <v>708</v>
      </c>
      <c r="B1" s="409"/>
      <c r="C1" s="410"/>
    </row>
    <row r="2" s="397" customFormat="1" ht="26.25" spans="1:3">
      <c r="A2" s="411" t="s">
        <v>709</v>
      </c>
      <c r="B2" s="412"/>
      <c r="C2" s="412"/>
    </row>
    <row r="3" s="79" customFormat="1" ht="36" customHeight="1" spans="1:3">
      <c r="A3" s="413"/>
      <c r="B3" s="413"/>
      <c r="C3" s="414" t="s">
        <v>710</v>
      </c>
    </row>
    <row r="4" s="398" customFormat="1" ht="22.05" customHeight="1" spans="1:3">
      <c r="A4" s="415" t="s">
        <v>43</v>
      </c>
      <c r="B4" s="415" t="s">
        <v>44</v>
      </c>
      <c r="C4" s="416" t="s">
        <v>5</v>
      </c>
    </row>
    <row r="5" s="220" customFormat="1" ht="22.05" customHeight="1" spans="1:3">
      <c r="A5" s="348"/>
      <c r="B5" s="417" t="s">
        <v>711</v>
      </c>
      <c r="C5" s="418">
        <f>SUM(XFD6:XFD16)</f>
        <v>0</v>
      </c>
    </row>
    <row r="6" s="220" customFormat="1" ht="22.05" customHeight="1" spans="1:3">
      <c r="A6" s="419">
        <v>207</v>
      </c>
      <c r="B6" s="420" t="s">
        <v>712</v>
      </c>
      <c r="C6" s="421">
        <v>243</v>
      </c>
    </row>
    <row r="7" s="220" customFormat="1" ht="22.05" customHeight="1" spans="1:3">
      <c r="A7" s="419">
        <v>208</v>
      </c>
      <c r="B7" s="420" t="s">
        <v>713</v>
      </c>
      <c r="C7" s="421">
        <v>5462</v>
      </c>
    </row>
    <row r="8" s="220" customFormat="1" ht="22.05" customHeight="1" spans="1:3">
      <c r="A8" s="419">
        <v>211</v>
      </c>
      <c r="B8" s="420" t="s">
        <v>714</v>
      </c>
      <c r="C8" s="422">
        <v>0</v>
      </c>
    </row>
    <row r="9" s="220" customFormat="1" ht="22.05" customHeight="1" spans="1:3">
      <c r="A9" s="419">
        <v>212</v>
      </c>
      <c r="B9" s="420" t="s">
        <v>715</v>
      </c>
      <c r="C9" s="422">
        <v>207337</v>
      </c>
    </row>
    <row r="10" s="220" customFormat="1" ht="22.05" customHeight="1" spans="1:3">
      <c r="A10" s="419">
        <v>213</v>
      </c>
      <c r="B10" s="420" t="s">
        <v>716</v>
      </c>
      <c r="C10" s="422">
        <v>9540</v>
      </c>
    </row>
    <row r="11" s="220" customFormat="1" ht="22.05" customHeight="1" spans="1:3">
      <c r="A11" s="419">
        <v>214</v>
      </c>
      <c r="B11" s="420" t="s">
        <v>717</v>
      </c>
      <c r="C11" s="422">
        <v>11769</v>
      </c>
    </row>
    <row r="12" s="220" customFormat="1" ht="22.05" customHeight="1" spans="1:3">
      <c r="A12" s="419">
        <v>215</v>
      </c>
      <c r="B12" s="420" t="s">
        <v>718</v>
      </c>
      <c r="C12" s="422">
        <v>0</v>
      </c>
    </row>
    <row r="13" s="220" customFormat="1" ht="22.05" customHeight="1" spans="1:3">
      <c r="A13" s="419">
        <v>229</v>
      </c>
      <c r="B13" s="420" t="s">
        <v>719</v>
      </c>
      <c r="C13" s="422">
        <v>138785</v>
      </c>
    </row>
    <row r="14" s="220" customFormat="1" ht="22.05" customHeight="1" spans="1:3">
      <c r="A14" s="419">
        <v>232</v>
      </c>
      <c r="B14" s="420" t="s">
        <v>720</v>
      </c>
      <c r="C14" s="422">
        <v>13913</v>
      </c>
    </row>
    <row r="15" s="220" customFormat="1" ht="22.05" customHeight="1" spans="1:3">
      <c r="A15" s="419">
        <v>233</v>
      </c>
      <c r="B15" s="420" t="s">
        <v>721</v>
      </c>
      <c r="C15" s="422">
        <v>256</v>
      </c>
    </row>
    <row r="16" s="220" customFormat="1" ht="22.05" customHeight="1" spans="1:3">
      <c r="A16" s="419">
        <v>234</v>
      </c>
      <c r="B16" s="420" t="s">
        <v>722</v>
      </c>
      <c r="C16" s="422">
        <v>86040</v>
      </c>
    </row>
    <row r="17" ht="22.05" customHeight="1" spans="1:3">
      <c r="A17" s="419"/>
      <c r="B17" s="423" t="s">
        <v>70</v>
      </c>
      <c r="C17" s="418">
        <f>XFD18+XFD23</f>
        <v>0</v>
      </c>
    </row>
    <row r="18" ht="22.05" customHeight="1" spans="1:3">
      <c r="A18" s="419">
        <v>230</v>
      </c>
      <c r="B18" s="424" t="s">
        <v>71</v>
      </c>
      <c r="C18" s="418">
        <f>SUM(XFD19:XFD22)</f>
        <v>0</v>
      </c>
    </row>
    <row r="19" ht="22.05" customHeight="1" spans="1:3">
      <c r="A19" s="419">
        <v>23004</v>
      </c>
      <c r="B19" s="425" t="s">
        <v>723</v>
      </c>
      <c r="C19" s="422">
        <v>0</v>
      </c>
    </row>
    <row r="20" ht="22.05" customHeight="1" spans="1:3">
      <c r="A20" s="419">
        <v>23008</v>
      </c>
      <c r="B20" s="425" t="s">
        <v>724</v>
      </c>
      <c r="C20" s="422">
        <v>14435</v>
      </c>
    </row>
    <row r="21" ht="22.05" customHeight="1" spans="1:3">
      <c r="A21" s="419">
        <v>23009</v>
      </c>
      <c r="B21" s="425" t="s">
        <v>725</v>
      </c>
      <c r="C21" s="422">
        <v>23974</v>
      </c>
    </row>
    <row r="22" ht="22.05" customHeight="1" spans="1:3">
      <c r="A22" s="419">
        <v>23011</v>
      </c>
      <c r="B22" s="425" t="s">
        <v>726</v>
      </c>
      <c r="C22" s="422">
        <v>0</v>
      </c>
    </row>
    <row r="23" ht="22.05" customHeight="1" spans="1:3">
      <c r="A23" s="419">
        <v>231</v>
      </c>
      <c r="B23" s="420" t="s">
        <v>75</v>
      </c>
      <c r="C23" s="422">
        <f>XFD24</f>
        <v>0</v>
      </c>
    </row>
    <row r="24" ht="22.05" customHeight="1" spans="1:3">
      <c r="A24" s="348">
        <v>23104</v>
      </c>
      <c r="B24" s="348" t="s">
        <v>727</v>
      </c>
      <c r="C24" s="422">
        <v>69535</v>
      </c>
    </row>
    <row r="25" customFormat="1" ht="19.95" customHeight="1" spans="1:3">
      <c r="A25" s="419"/>
      <c r="B25" s="424"/>
      <c r="C25" s="426"/>
    </row>
    <row r="26" customFormat="1" ht="19.95" customHeight="1" spans="1:3">
      <c r="A26" s="419"/>
      <c r="B26" s="423" t="s">
        <v>77</v>
      </c>
      <c r="C26" s="426">
        <f>XFD17+XFD5</f>
        <v>0</v>
      </c>
    </row>
  </sheetData>
  <mergeCells count="1">
    <mergeCell ref="A2:C2"/>
  </mergeCells>
  <pageMargins left="0.786806" right="0.786806" top="0.944444" bottom="0.747917" header="0.314583" footer="0.511806"/>
  <pageSetup paperSize="9" scale="90" firstPageNumber="28" orientation="portrait" useFirstPageNumber="1" horizontalDpi="600" vertic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workbookViewId="0">
      <selection activeCell="I10" sqref="I10"/>
    </sheetView>
  </sheetViews>
  <sheetFormatPr defaultColWidth="9" defaultRowHeight="13.5" customHeight="1" outlineLevelCol="2"/>
  <cols>
    <col min="1" max="1" width="17.775" customWidth="1"/>
    <col min="2" max="2" width="44.4416666666667" customWidth="1"/>
    <col min="3" max="3" width="22.6666666666667" customWidth="1"/>
    <col min="4" max="257" width="9" customWidth="1"/>
  </cols>
  <sheetData>
    <row r="1" s="404" customFormat="1" ht="19.5" customHeight="1" spans="1:1">
      <c r="A1" s="405" t="s">
        <v>728</v>
      </c>
    </row>
    <row r="2" ht="43.5" customHeight="1" spans="1:3">
      <c r="A2" s="406" t="s">
        <v>729</v>
      </c>
      <c r="B2" s="406"/>
      <c r="C2" s="406"/>
    </row>
    <row r="3" s="207" customFormat="1" ht="34.5" customHeight="1" spans="3:3">
      <c r="C3" s="377" t="s">
        <v>730</v>
      </c>
    </row>
    <row r="4" s="195" customFormat="1" ht="19.95" customHeight="1" spans="1:3">
      <c r="A4" s="85" t="s">
        <v>43</v>
      </c>
      <c r="B4" s="85" t="s">
        <v>44</v>
      </c>
      <c r="C4" s="85" t="s">
        <v>81</v>
      </c>
    </row>
    <row r="5" customFormat="1" ht="19.95" customHeight="1" spans="1:3">
      <c r="A5" s="322">
        <v>10301</v>
      </c>
      <c r="B5" s="328" t="s">
        <v>731</v>
      </c>
      <c r="C5" s="328">
        <f>SUM(XFD6:XFD21)</f>
        <v>0</v>
      </c>
    </row>
    <row r="6" customFormat="1" ht="19.95" customHeight="1" spans="1:3">
      <c r="A6" s="182">
        <v>1030102</v>
      </c>
      <c r="B6" s="185" t="s">
        <v>732</v>
      </c>
      <c r="C6" s="407"/>
    </row>
    <row r="7" customFormat="1" ht="19.95" customHeight="1" spans="1:3">
      <c r="A7" s="182">
        <v>1030115</v>
      </c>
      <c r="B7" s="185" t="s">
        <v>733</v>
      </c>
      <c r="C7" s="407"/>
    </row>
    <row r="8" customFormat="1" ht="19.95" customHeight="1" spans="1:3">
      <c r="A8" s="182">
        <v>1030129</v>
      </c>
      <c r="B8" s="185" t="s">
        <v>734</v>
      </c>
      <c r="C8" s="407"/>
    </row>
    <row r="9" customFormat="1" ht="19.95" customHeight="1" spans="1:3">
      <c r="A9" s="182">
        <v>1030146</v>
      </c>
      <c r="B9" s="185" t="s">
        <v>735</v>
      </c>
      <c r="C9" s="407"/>
    </row>
    <row r="10" customFormat="1" ht="19.95" customHeight="1" spans="1:3">
      <c r="A10" s="182">
        <v>1030147</v>
      </c>
      <c r="B10" s="185" t="s">
        <v>736</v>
      </c>
      <c r="C10" s="407"/>
    </row>
    <row r="11" customFormat="1" ht="19.95" customHeight="1" spans="1:3">
      <c r="A11" s="182">
        <v>1030148</v>
      </c>
      <c r="B11" s="185" t="s">
        <v>737</v>
      </c>
      <c r="C11" s="407">
        <v>82797</v>
      </c>
    </row>
    <row r="12" customFormat="1" ht="19.95" customHeight="1" spans="1:3">
      <c r="A12" s="182">
        <v>1030150</v>
      </c>
      <c r="B12" s="185" t="s">
        <v>738</v>
      </c>
      <c r="C12" s="407"/>
    </row>
    <row r="13" customFormat="1" ht="19.95" customHeight="1" spans="1:3">
      <c r="A13" s="182">
        <v>1030155</v>
      </c>
      <c r="B13" s="185" t="s">
        <v>739</v>
      </c>
      <c r="C13" s="407"/>
    </row>
    <row r="14" customFormat="1" ht="19.95" customHeight="1" spans="1:3">
      <c r="A14" s="182">
        <v>1030156</v>
      </c>
      <c r="B14" s="185" t="s">
        <v>740</v>
      </c>
      <c r="C14" s="407">
        <v>2903</v>
      </c>
    </row>
    <row r="15" customFormat="1" ht="19.95" customHeight="1" spans="1:3">
      <c r="A15" s="182">
        <v>1030157</v>
      </c>
      <c r="B15" s="185" t="s">
        <v>741</v>
      </c>
      <c r="C15" s="407"/>
    </row>
    <row r="16" ht="19.95" customHeight="1" spans="1:3">
      <c r="A16" s="182">
        <v>1030158</v>
      </c>
      <c r="B16" s="185" t="s">
        <v>742</v>
      </c>
      <c r="C16" s="407"/>
    </row>
    <row r="17" ht="19.95" customHeight="1" spans="1:3">
      <c r="A17" s="182">
        <v>1030159</v>
      </c>
      <c r="B17" s="185" t="s">
        <v>743</v>
      </c>
      <c r="C17" s="407"/>
    </row>
    <row r="18" ht="19.95" customHeight="1" spans="1:3">
      <c r="A18" s="182">
        <v>1030178</v>
      </c>
      <c r="B18" s="185" t="s">
        <v>744</v>
      </c>
      <c r="C18" s="407">
        <v>332</v>
      </c>
    </row>
    <row r="19" ht="19.95" customHeight="1" spans="1:3">
      <c r="A19" s="182">
        <v>1030180</v>
      </c>
      <c r="B19" s="185" t="s">
        <v>745</v>
      </c>
      <c r="C19" s="88"/>
    </row>
    <row r="20" ht="19.95" customHeight="1" spans="1:3">
      <c r="A20" s="182">
        <v>1030199</v>
      </c>
      <c r="B20" s="185" t="s">
        <v>746</v>
      </c>
      <c r="C20" s="88"/>
    </row>
    <row r="21" ht="19.95" customHeight="1" spans="1:3">
      <c r="A21" s="182">
        <v>1031006</v>
      </c>
      <c r="B21" s="185" t="s">
        <v>747</v>
      </c>
      <c r="C21" s="88"/>
    </row>
    <row r="22" ht="19.95" customHeight="1" spans="1:3">
      <c r="A22" s="182">
        <v>1031099</v>
      </c>
      <c r="B22" s="185" t="s">
        <v>748</v>
      </c>
      <c r="C22" s="88"/>
    </row>
    <row r="23" ht="19.95" customHeight="1" spans="1:3">
      <c r="A23" s="322"/>
      <c r="B23" s="322"/>
      <c r="C23" s="88"/>
    </row>
    <row r="24" ht="19.95" customHeight="1" spans="1:3">
      <c r="A24" s="182">
        <v>110</v>
      </c>
      <c r="B24" s="171" t="s">
        <v>749</v>
      </c>
      <c r="C24" s="328">
        <f>XFD25+XFD29+XFD34+XFD36</f>
        <v>0</v>
      </c>
    </row>
    <row r="25" ht="19.95" customHeight="1" spans="1:3">
      <c r="A25" s="182">
        <v>11004</v>
      </c>
      <c r="B25" s="185" t="s">
        <v>750</v>
      </c>
      <c r="C25" s="88">
        <f>SUM(XFD26:XFD28)</f>
        <v>0</v>
      </c>
    </row>
    <row r="26" ht="19.95" customHeight="1" spans="1:3">
      <c r="A26" s="182">
        <v>1100401</v>
      </c>
      <c r="B26" s="185" t="s">
        <v>751</v>
      </c>
      <c r="C26" s="88">
        <v>2223</v>
      </c>
    </row>
    <row r="27" ht="19.95" customHeight="1" spans="1:3">
      <c r="A27" s="182">
        <v>1100402</v>
      </c>
      <c r="B27" s="185" t="s">
        <v>752</v>
      </c>
      <c r="C27" s="88"/>
    </row>
    <row r="28" ht="19.95" customHeight="1" spans="1:3">
      <c r="A28" s="145">
        <v>1100403</v>
      </c>
      <c r="B28" s="148" t="s">
        <v>753</v>
      </c>
      <c r="C28" s="88">
        <v>34432</v>
      </c>
    </row>
    <row r="29" ht="19.95" customHeight="1" spans="1:3">
      <c r="A29" s="182">
        <v>11011</v>
      </c>
      <c r="B29" s="185" t="s">
        <v>702</v>
      </c>
      <c r="C29" s="88">
        <f>XFD30</f>
        <v>0</v>
      </c>
    </row>
    <row r="30" ht="19.95" customHeight="1" spans="1:3">
      <c r="A30" s="182">
        <v>1101102</v>
      </c>
      <c r="B30" s="185" t="s">
        <v>754</v>
      </c>
      <c r="C30" s="88">
        <f>SUM(XFD31:XFD33)</f>
        <v>0</v>
      </c>
    </row>
    <row r="31" ht="19.95" customHeight="1" spans="1:3">
      <c r="A31" s="145">
        <v>110110211</v>
      </c>
      <c r="B31" s="152" t="s">
        <v>755</v>
      </c>
      <c r="C31" s="162">
        <v>30185</v>
      </c>
    </row>
    <row r="32" ht="19.95" customHeight="1" spans="1:3">
      <c r="A32" s="145">
        <v>110110233</v>
      </c>
      <c r="B32" s="152" t="s">
        <v>756</v>
      </c>
      <c r="C32" s="162">
        <v>28400</v>
      </c>
    </row>
    <row r="33" ht="39" customHeight="1" spans="1:3">
      <c r="A33" s="145">
        <v>110110298</v>
      </c>
      <c r="B33" s="152" t="s">
        <v>757</v>
      </c>
      <c r="C33" s="162">
        <v>110400</v>
      </c>
    </row>
    <row r="34" ht="19.95" customHeight="1" spans="1:3">
      <c r="A34" s="182">
        <v>11008</v>
      </c>
      <c r="B34" s="185" t="s">
        <v>704</v>
      </c>
      <c r="C34" s="88">
        <f>XFD35</f>
        <v>0</v>
      </c>
    </row>
    <row r="35" ht="19.95" customHeight="1" spans="1:3">
      <c r="A35" s="182">
        <v>1100802</v>
      </c>
      <c r="B35" s="185" t="s">
        <v>705</v>
      </c>
      <c r="C35" s="88">
        <v>17517</v>
      </c>
    </row>
    <row r="36" ht="19.95" customHeight="1" spans="1:3">
      <c r="A36" s="182">
        <v>11009</v>
      </c>
      <c r="B36" s="185" t="s">
        <v>706</v>
      </c>
      <c r="C36" s="88"/>
    </row>
    <row r="37" ht="19.95" customHeight="1" spans="1:3">
      <c r="A37" s="182"/>
      <c r="B37" s="185"/>
      <c r="C37" s="88"/>
    </row>
    <row r="38" ht="19.95" customHeight="1" spans="1:3">
      <c r="A38" s="182"/>
      <c r="B38" s="171" t="s">
        <v>758</v>
      </c>
      <c r="C38" s="171">
        <f>XFD24+XFD5</f>
        <v>0</v>
      </c>
    </row>
  </sheetData>
  <mergeCells count="1">
    <mergeCell ref="A2:C2"/>
  </mergeCells>
  <pageMargins left="0.786806" right="0.786806" top="0.944444" bottom="0.747917" header="0.314583" footer="0.511806"/>
  <pageSetup paperSize="9" scale="90" firstPageNumber="29" orientation="portrait" useFirstPageNumber="1" horizontalDpi="600" vertic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47</vt:i4>
      </vt:variant>
    </vt:vector>
  </HeadingPairs>
  <TitlesOfParts>
    <vt:vector size="47" baseType="lpstr">
      <vt:lpstr>1、全市公共预算收入 </vt:lpstr>
      <vt:lpstr>2、全市公共预算支出 </vt:lpstr>
      <vt:lpstr>3、本级公共预算收入</vt:lpstr>
      <vt:lpstr>4、本级公共预算支出</vt:lpstr>
      <vt:lpstr>5、一般债务限额</vt:lpstr>
      <vt:lpstr>6、2020年政府债券发行及还本付息额</vt:lpstr>
      <vt:lpstr>7、全市政府基金收入 </vt:lpstr>
      <vt:lpstr>8、全市政府基金支出 </vt:lpstr>
      <vt:lpstr>9、本级政府基金收入</vt:lpstr>
      <vt:lpstr>10、本级政府基金支出</vt:lpstr>
      <vt:lpstr>11、专项债务限额</vt:lpstr>
      <vt:lpstr>12、全市社保基金收入</vt:lpstr>
      <vt:lpstr>13、全市社保基金支出</vt:lpstr>
      <vt:lpstr>14、本级社保基金预算收入</vt:lpstr>
      <vt:lpstr>15、本级社保基金预算支出</vt:lpstr>
      <vt:lpstr>16、全市国有资本经营预算收入</vt:lpstr>
      <vt:lpstr>17、全市国有资本经营预算支出</vt:lpstr>
      <vt:lpstr>18、本级国有资本预算收入</vt:lpstr>
      <vt:lpstr>19、本级国有资本经营预算支出</vt:lpstr>
      <vt:lpstr>20、全市公共预算收入 </vt:lpstr>
      <vt:lpstr>21、全市公共预算支出 </vt:lpstr>
      <vt:lpstr>22、本级公共预算收入</vt:lpstr>
      <vt:lpstr>23、本级公共预算支出</vt:lpstr>
      <vt:lpstr>24、市本级2021年公共预算税收返还和转移支付表</vt:lpstr>
      <vt:lpstr>25、经济分类</vt:lpstr>
      <vt:lpstr>26、基本支出</vt:lpstr>
      <vt:lpstr>27、一般公共预算“三公”经费表</vt:lpstr>
      <vt:lpstr>28、市级对下转移支付表</vt:lpstr>
      <vt:lpstr>29、一般债务限额</vt:lpstr>
      <vt:lpstr>30、2021年政府债券还本付息额</vt:lpstr>
      <vt:lpstr>31、2021年本级新增地方政府债券资金使用安排情况表</vt:lpstr>
      <vt:lpstr>32、全市政府基金收入 </vt:lpstr>
      <vt:lpstr>33、全市政府基金支出</vt:lpstr>
      <vt:lpstr>34、本级政府基金收入</vt:lpstr>
      <vt:lpstr>35、本级政府性基金支出</vt:lpstr>
      <vt:lpstr>36、市本级2021年政府性基金预算转移支付情况表表 </vt:lpstr>
      <vt:lpstr>37、政府专项债务限额</vt:lpstr>
      <vt:lpstr>38、全市社保基金收入</vt:lpstr>
      <vt:lpstr>39、全市社保基金支出</vt:lpstr>
      <vt:lpstr>40、本级社保基金收入</vt:lpstr>
      <vt:lpstr>41、本级社保基金支出</vt:lpstr>
      <vt:lpstr>42、本级社保基金结余</vt:lpstr>
      <vt:lpstr>43、全市国有资本经营预算收入</vt:lpstr>
      <vt:lpstr>44、全市国有资本经营预算支出</vt:lpstr>
      <vt:lpstr>45、本级国有资本经营预算收入</vt:lpstr>
      <vt:lpstr>46、本级国有资本经营预算支出</vt:lpstr>
      <vt:lpstr>47、本级国有资本经营预算对下转移支付表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尽人意，听天命</cp:lastModifiedBy>
  <cp:revision>2</cp:revision>
  <dcterms:created xsi:type="dcterms:W3CDTF">2011-12-28T13:25:00Z</dcterms:created>
  <dcterms:modified xsi:type="dcterms:W3CDTF">2025-08-13T01:36:55Z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6B1DAFCEC2ED4ADB9306CA930DCC5767_13</vt:lpwstr>
  </property>
  <property fmtid="{D5CDD505-2E9C-101B-9397-08002B2CF9AE}" pid="3" name="KSOProductBuildVer">
    <vt:lpwstr>2052-12.1.0.21915</vt:lpwstr>
  </property>
</Properties>
</file>