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15" windowWidth="15480" windowHeight="10020" activeTab="1"/>
  </bookViews>
  <sheets>
    <sheet name="市本级公共预算收入调整表" sheetId="9" r:id="rId1"/>
    <sheet name="市本级公共预算支出调整表" sheetId="10" r:id="rId2"/>
  </sheets>
  <definedNames>
    <definedName name="_xlnm._FilterDatabase" localSheetId="1" hidden="1">市本级公共预算支出调整表!$A$5:$E$582</definedName>
    <definedName name="_xlnm.Print_Titles" localSheetId="0">市本级公共预算收入调整表!$2:$5</definedName>
    <definedName name="_xlnm.Print_Titles" localSheetId="1">市本级公共预算支出调整表!$2:$4</definedName>
  </definedNames>
  <calcPr calcId="145621" fullCalcOnLoad="1"/>
</workbook>
</file>

<file path=xl/calcChain.xml><?xml version="1.0" encoding="utf-8"?>
<calcChain xmlns="http://schemas.openxmlformats.org/spreadsheetml/2006/main">
  <c r="E395" i="10"/>
  <c r="F395"/>
  <c r="G395"/>
  <c r="H395"/>
  <c r="I395"/>
  <c r="G468"/>
  <c r="D74" i="9"/>
  <c r="C7"/>
  <c r="C23"/>
  <c r="C34"/>
  <c r="C36"/>
  <c r="C50"/>
  <c r="C72"/>
  <c r="C79"/>
  <c r="C78"/>
  <c r="C77"/>
  <c r="B7"/>
  <c r="B23"/>
  <c r="B34"/>
  <c r="B36"/>
  <c r="B50"/>
  <c r="B69"/>
  <c r="B72"/>
  <c r="D75"/>
  <c r="B79"/>
  <c r="B78"/>
  <c r="E569" i="10"/>
  <c r="D569"/>
  <c r="E559"/>
  <c r="D559"/>
  <c r="E563"/>
  <c r="D563"/>
  <c r="E564"/>
  <c r="D564"/>
  <c r="E566"/>
  <c r="D566"/>
  <c r="E567"/>
  <c r="D567"/>
  <c r="E568"/>
  <c r="D568"/>
  <c r="E571"/>
  <c r="D571"/>
  <c r="E574"/>
  <c r="D574"/>
  <c r="E576"/>
  <c r="D576"/>
  <c r="E578"/>
  <c r="D578"/>
  <c r="I577"/>
  <c r="F577"/>
  <c r="G577"/>
  <c r="H577"/>
  <c r="C577"/>
  <c r="F575"/>
  <c r="G575"/>
  <c r="H575"/>
  <c r="E575"/>
  <c r="I575"/>
  <c r="C575"/>
  <c r="F573"/>
  <c r="G573"/>
  <c r="H573"/>
  <c r="E573"/>
  <c r="D573"/>
  <c r="I573"/>
  <c r="C573"/>
  <c r="F562"/>
  <c r="G562"/>
  <c r="H562"/>
  <c r="E562"/>
  <c r="I562"/>
  <c r="C562"/>
  <c r="D562"/>
  <c r="E132"/>
  <c r="D32" i="9"/>
  <c r="D31"/>
  <c r="D30"/>
  <c r="D29"/>
  <c r="D28"/>
  <c r="D27"/>
  <c r="D26"/>
  <c r="D25"/>
  <c r="D24"/>
  <c r="D22"/>
  <c r="D21"/>
  <c r="D20"/>
  <c r="D19"/>
  <c r="D18"/>
  <c r="D17"/>
  <c r="D16"/>
  <c r="D15"/>
  <c r="D14"/>
  <c r="D13"/>
  <c r="D12"/>
  <c r="D11"/>
  <c r="D10"/>
  <c r="D9"/>
  <c r="D8"/>
  <c r="E581" i="10"/>
  <c r="D581"/>
  <c r="D580"/>
  <c r="I580"/>
  <c r="I579"/>
  <c r="H580"/>
  <c r="H579"/>
  <c r="G580"/>
  <c r="G579"/>
  <c r="F580"/>
  <c r="F579"/>
  <c r="E579"/>
  <c r="D579"/>
  <c r="C580"/>
  <c r="C579"/>
  <c r="I570"/>
  <c r="H570"/>
  <c r="G570"/>
  <c r="F570"/>
  <c r="C570"/>
  <c r="I565"/>
  <c r="H565"/>
  <c r="G565"/>
  <c r="F565"/>
  <c r="C565"/>
  <c r="E558"/>
  <c r="E557"/>
  <c r="I557"/>
  <c r="I556"/>
  <c r="H557"/>
  <c r="H556"/>
  <c r="G557"/>
  <c r="G556"/>
  <c r="F557"/>
  <c r="F556"/>
  <c r="E556"/>
  <c r="C557"/>
  <c r="C556"/>
  <c r="E555"/>
  <c r="D555"/>
  <c r="E554"/>
  <c r="I553"/>
  <c r="I552"/>
  <c r="H553"/>
  <c r="G553"/>
  <c r="G552"/>
  <c r="E552"/>
  <c r="F553"/>
  <c r="F552"/>
  <c r="C553"/>
  <c r="C552"/>
  <c r="H552"/>
  <c r="E551"/>
  <c r="E550"/>
  <c r="I550"/>
  <c r="H550"/>
  <c r="G550"/>
  <c r="F550"/>
  <c r="C550"/>
  <c r="E549"/>
  <c r="D549"/>
  <c r="D548"/>
  <c r="I548"/>
  <c r="H548"/>
  <c r="H547"/>
  <c r="G548"/>
  <c r="F548"/>
  <c r="C548"/>
  <c r="E546"/>
  <c r="D546"/>
  <c r="I545"/>
  <c r="I544"/>
  <c r="H545"/>
  <c r="H544"/>
  <c r="G545"/>
  <c r="G544"/>
  <c r="F545"/>
  <c r="F544"/>
  <c r="C545"/>
  <c r="E543"/>
  <c r="D543"/>
  <c r="D542"/>
  <c r="I542"/>
  <c r="H542"/>
  <c r="G542"/>
  <c r="F542"/>
  <c r="C542"/>
  <c r="E541"/>
  <c r="D541"/>
  <c r="E540"/>
  <c r="D540"/>
  <c r="D539"/>
  <c r="I539"/>
  <c r="H539"/>
  <c r="H534"/>
  <c r="H533"/>
  <c r="G539"/>
  <c r="F539"/>
  <c r="C539"/>
  <c r="E538"/>
  <c r="D538"/>
  <c r="E537"/>
  <c r="D537"/>
  <c r="E536"/>
  <c r="D536"/>
  <c r="E535"/>
  <c r="D535"/>
  <c r="D534"/>
  <c r="I534"/>
  <c r="G534"/>
  <c r="F534"/>
  <c r="C534"/>
  <c r="E532"/>
  <c r="D532"/>
  <c r="E531"/>
  <c r="D531"/>
  <c r="D530"/>
  <c r="I530"/>
  <c r="H530"/>
  <c r="G530"/>
  <c r="F530"/>
  <c r="C530"/>
  <c r="E529"/>
  <c r="D529"/>
  <c r="D526"/>
  <c r="E528"/>
  <c r="D528"/>
  <c r="E527"/>
  <c r="D527"/>
  <c r="I526"/>
  <c r="H526"/>
  <c r="G526"/>
  <c r="F526"/>
  <c r="F520"/>
  <c r="C526"/>
  <c r="E525"/>
  <c r="D525"/>
  <c r="E524"/>
  <c r="D524"/>
  <c r="E523"/>
  <c r="D523"/>
  <c r="E522"/>
  <c r="D522"/>
  <c r="D521"/>
  <c r="D520"/>
  <c r="I521"/>
  <c r="H521"/>
  <c r="G521"/>
  <c r="F521"/>
  <c r="C521"/>
  <c r="E519"/>
  <c r="D519"/>
  <c r="D518"/>
  <c r="I518"/>
  <c r="H518"/>
  <c r="G518"/>
  <c r="F518"/>
  <c r="C518"/>
  <c r="E517"/>
  <c r="D517"/>
  <c r="E516"/>
  <c r="D516"/>
  <c r="D515"/>
  <c r="I515"/>
  <c r="H515"/>
  <c r="G515"/>
  <c r="F515"/>
  <c r="C515"/>
  <c r="E514"/>
  <c r="D514"/>
  <c r="E513"/>
  <c r="I512"/>
  <c r="H512"/>
  <c r="G512"/>
  <c r="F512"/>
  <c r="C512"/>
  <c r="E511"/>
  <c r="D511"/>
  <c r="E510"/>
  <c r="D510"/>
  <c r="E509"/>
  <c r="D509"/>
  <c r="E508"/>
  <c r="D508"/>
  <c r="E507"/>
  <c r="D507"/>
  <c r="E506"/>
  <c r="D506"/>
  <c r="E505"/>
  <c r="D505"/>
  <c r="E504"/>
  <c r="D504"/>
  <c r="E503"/>
  <c r="D503"/>
  <c r="E502"/>
  <c r="D502"/>
  <c r="D501"/>
  <c r="I501"/>
  <c r="H501"/>
  <c r="G501"/>
  <c r="F501"/>
  <c r="C501"/>
  <c r="E499"/>
  <c r="D499"/>
  <c r="D498"/>
  <c r="D497"/>
  <c r="I498"/>
  <c r="I497"/>
  <c r="H498"/>
  <c r="H497"/>
  <c r="G498"/>
  <c r="G497"/>
  <c r="F498"/>
  <c r="F497"/>
  <c r="C498"/>
  <c r="C497"/>
  <c r="E496"/>
  <c r="D496"/>
  <c r="D495"/>
  <c r="I495"/>
  <c r="H495"/>
  <c r="G495"/>
  <c r="F495"/>
  <c r="C495"/>
  <c r="E494"/>
  <c r="D494"/>
  <c r="E493"/>
  <c r="D493"/>
  <c r="E492"/>
  <c r="D492"/>
  <c r="E491"/>
  <c r="D491"/>
  <c r="I490"/>
  <c r="H490"/>
  <c r="G490"/>
  <c r="F490"/>
  <c r="C490"/>
  <c r="E489"/>
  <c r="D489"/>
  <c r="E488"/>
  <c r="D488"/>
  <c r="D486"/>
  <c r="E487"/>
  <c r="D487"/>
  <c r="I486"/>
  <c r="H486"/>
  <c r="G486"/>
  <c r="F486"/>
  <c r="C486"/>
  <c r="E484"/>
  <c r="E483"/>
  <c r="I483"/>
  <c r="H483"/>
  <c r="G483"/>
  <c r="F483"/>
  <c r="C483"/>
  <c r="E482"/>
  <c r="D482"/>
  <c r="E481"/>
  <c r="D481"/>
  <c r="E480"/>
  <c r="D480"/>
  <c r="I479"/>
  <c r="H479"/>
  <c r="G479"/>
  <c r="F479"/>
  <c r="C479"/>
  <c r="E478"/>
  <c r="E477"/>
  <c r="I477"/>
  <c r="H477"/>
  <c r="G477"/>
  <c r="F477"/>
  <c r="C477"/>
  <c r="E476"/>
  <c r="D476"/>
  <c r="E475"/>
  <c r="D475"/>
  <c r="I474"/>
  <c r="H474"/>
  <c r="G474"/>
  <c r="F474"/>
  <c r="C474"/>
  <c r="E473"/>
  <c r="D473"/>
  <c r="E472"/>
  <c r="D472"/>
  <c r="I471"/>
  <c r="H471"/>
  <c r="G471"/>
  <c r="F471"/>
  <c r="C471"/>
  <c r="E470"/>
  <c r="D470"/>
  <c r="D469"/>
  <c r="I469"/>
  <c r="H469"/>
  <c r="G469"/>
  <c r="F469"/>
  <c r="C469"/>
  <c r="E467"/>
  <c r="D467"/>
  <c r="E466"/>
  <c r="E465"/>
  <c r="D465"/>
  <c r="I464"/>
  <c r="H464"/>
  <c r="G464"/>
  <c r="F464"/>
  <c r="C464"/>
  <c r="E463"/>
  <c r="D463"/>
  <c r="E462"/>
  <c r="D462"/>
  <c r="D461"/>
  <c r="I461"/>
  <c r="H461"/>
  <c r="G461"/>
  <c r="F461"/>
  <c r="C461"/>
  <c r="E460"/>
  <c r="D460"/>
  <c r="E459"/>
  <c r="D459"/>
  <c r="I458"/>
  <c r="H458"/>
  <c r="G458"/>
  <c r="F458"/>
  <c r="C458"/>
  <c r="E457"/>
  <c r="D457"/>
  <c r="E456"/>
  <c r="D456"/>
  <c r="E455"/>
  <c r="D455"/>
  <c r="E454"/>
  <c r="D454"/>
  <c r="E453"/>
  <c r="D453"/>
  <c r="E452"/>
  <c r="D452"/>
  <c r="D450"/>
  <c r="E451"/>
  <c r="D451"/>
  <c r="I450"/>
  <c r="H450"/>
  <c r="G450"/>
  <c r="F450"/>
  <c r="F449"/>
  <c r="C450"/>
  <c r="E448"/>
  <c r="D448"/>
  <c r="D447"/>
  <c r="I447"/>
  <c r="H447"/>
  <c r="G447"/>
  <c r="F447"/>
  <c r="C447"/>
  <c r="E446"/>
  <c r="D446"/>
  <c r="D444"/>
  <c r="E445"/>
  <c r="D445"/>
  <c r="I444"/>
  <c r="H444"/>
  <c r="G444"/>
  <c r="F444"/>
  <c r="C444"/>
  <c r="E443"/>
  <c r="E442"/>
  <c r="I442"/>
  <c r="H442"/>
  <c r="G442"/>
  <c r="F442"/>
  <c r="C442"/>
  <c r="E441"/>
  <c r="E440"/>
  <c r="I440"/>
  <c r="H440"/>
  <c r="G440"/>
  <c r="F440"/>
  <c r="C440"/>
  <c r="E439"/>
  <c r="D439"/>
  <c r="E438"/>
  <c r="D438"/>
  <c r="E437"/>
  <c r="D437"/>
  <c r="E436"/>
  <c r="D436"/>
  <c r="I435"/>
  <c r="H435"/>
  <c r="G435"/>
  <c r="F435"/>
  <c r="C435"/>
  <c r="E434"/>
  <c r="D434"/>
  <c r="E433"/>
  <c r="D433"/>
  <c r="E432"/>
  <c r="D432"/>
  <c r="E431"/>
  <c r="D431"/>
  <c r="E430"/>
  <c r="D430"/>
  <c r="E429"/>
  <c r="D429"/>
  <c r="E428"/>
  <c r="D428"/>
  <c r="E427"/>
  <c r="D427"/>
  <c r="E426"/>
  <c r="D426"/>
  <c r="E425"/>
  <c r="D425"/>
  <c r="E424"/>
  <c r="D424"/>
  <c r="E423"/>
  <c r="D423"/>
  <c r="E422"/>
  <c r="D422"/>
  <c r="E421"/>
  <c r="E420"/>
  <c r="D420"/>
  <c r="E419"/>
  <c r="D419"/>
  <c r="I418"/>
  <c r="H418"/>
  <c r="G418"/>
  <c r="F418"/>
  <c r="C418"/>
  <c r="E417"/>
  <c r="D417"/>
  <c r="E416"/>
  <c r="D416"/>
  <c r="E415"/>
  <c r="D415"/>
  <c r="E414"/>
  <c r="D414"/>
  <c r="E413"/>
  <c r="D413"/>
  <c r="E412"/>
  <c r="D412"/>
  <c r="E411"/>
  <c r="D411"/>
  <c r="E410"/>
  <c r="D410"/>
  <c r="E409"/>
  <c r="D409"/>
  <c r="I408"/>
  <c r="H408"/>
  <c r="G408"/>
  <c r="F408"/>
  <c r="C408"/>
  <c r="E407"/>
  <c r="D407"/>
  <c r="E406"/>
  <c r="D406"/>
  <c r="E405"/>
  <c r="D405"/>
  <c r="E404"/>
  <c r="D404"/>
  <c r="E403"/>
  <c r="E402"/>
  <c r="D402"/>
  <c r="E401"/>
  <c r="D401"/>
  <c r="E400"/>
  <c r="D400"/>
  <c r="E399"/>
  <c r="D399"/>
  <c r="E398"/>
  <c r="D398"/>
  <c r="E397"/>
  <c r="I396"/>
  <c r="H396"/>
  <c r="G396"/>
  <c r="F396"/>
  <c r="C396"/>
  <c r="E394"/>
  <c r="I393"/>
  <c r="H393"/>
  <c r="G393"/>
  <c r="F393"/>
  <c r="C393"/>
  <c r="E392"/>
  <c r="I391"/>
  <c r="H391"/>
  <c r="G391"/>
  <c r="F391"/>
  <c r="C391"/>
  <c r="E390"/>
  <c r="D390"/>
  <c r="D389"/>
  <c r="I389"/>
  <c r="H389"/>
  <c r="G389"/>
  <c r="F389"/>
  <c r="C389"/>
  <c r="E388"/>
  <c r="E387"/>
  <c r="I387"/>
  <c r="H387"/>
  <c r="G387"/>
  <c r="F387"/>
  <c r="C387"/>
  <c r="E386"/>
  <c r="E385"/>
  <c r="I385"/>
  <c r="H385"/>
  <c r="G385"/>
  <c r="F385"/>
  <c r="C385"/>
  <c r="E384"/>
  <c r="E383"/>
  <c r="D383"/>
  <c r="D382"/>
  <c r="I382"/>
  <c r="H382"/>
  <c r="G382"/>
  <c r="F382"/>
  <c r="C382"/>
  <c r="E381"/>
  <c r="E380"/>
  <c r="E373"/>
  <c r="I380"/>
  <c r="H380"/>
  <c r="G380"/>
  <c r="F380"/>
  <c r="F373"/>
  <c r="F374"/>
  <c r="C380"/>
  <c r="E379"/>
  <c r="D379"/>
  <c r="E378"/>
  <c r="D378"/>
  <c r="E377"/>
  <c r="E376"/>
  <c r="D376"/>
  <c r="E375"/>
  <c r="D375"/>
  <c r="I374"/>
  <c r="H374"/>
  <c r="H373"/>
  <c r="G374"/>
  <c r="C374"/>
  <c r="E372"/>
  <c r="E371"/>
  <c r="I371"/>
  <c r="H371"/>
  <c r="G371"/>
  <c r="F371"/>
  <c r="C371"/>
  <c r="E370"/>
  <c r="D370"/>
  <c r="D369"/>
  <c r="I369"/>
  <c r="H369"/>
  <c r="G369"/>
  <c r="F369"/>
  <c r="C369"/>
  <c r="E368"/>
  <c r="E367"/>
  <c r="I367"/>
  <c r="H367"/>
  <c r="G367"/>
  <c r="F367"/>
  <c r="C367"/>
  <c r="E366"/>
  <c r="E365"/>
  <c r="E352"/>
  <c r="I365"/>
  <c r="H365"/>
  <c r="G365"/>
  <c r="F365"/>
  <c r="C365"/>
  <c r="E364"/>
  <c r="E363"/>
  <c r="I363"/>
  <c r="H363"/>
  <c r="G363"/>
  <c r="F363"/>
  <c r="C363"/>
  <c r="E362"/>
  <c r="E361"/>
  <c r="D361"/>
  <c r="D359"/>
  <c r="E360"/>
  <c r="D360"/>
  <c r="I359"/>
  <c r="H359"/>
  <c r="G359"/>
  <c r="F359"/>
  <c r="C359"/>
  <c r="E358"/>
  <c r="D358"/>
  <c r="D356"/>
  <c r="E357"/>
  <c r="I356"/>
  <c r="H356"/>
  <c r="G356"/>
  <c r="F356"/>
  <c r="C356"/>
  <c r="E355"/>
  <c r="D355"/>
  <c r="E354"/>
  <c r="D354"/>
  <c r="D353"/>
  <c r="I353"/>
  <c r="H353"/>
  <c r="G353"/>
  <c r="G352"/>
  <c r="F353"/>
  <c r="C353"/>
  <c r="C352"/>
  <c r="E351"/>
  <c r="D351"/>
  <c r="D350"/>
  <c r="I350"/>
  <c r="H350"/>
  <c r="G350"/>
  <c r="F350"/>
  <c r="C350"/>
  <c r="E349"/>
  <c r="D349"/>
  <c r="D348"/>
  <c r="I348"/>
  <c r="H348"/>
  <c r="G348"/>
  <c r="F348"/>
  <c r="C348"/>
  <c r="E347"/>
  <c r="D347"/>
  <c r="D345"/>
  <c r="E346"/>
  <c r="I345"/>
  <c r="H345"/>
  <c r="G345"/>
  <c r="F345"/>
  <c r="C345"/>
  <c r="E344"/>
  <c r="D344"/>
  <c r="D342"/>
  <c r="E343"/>
  <c r="D343"/>
  <c r="I342"/>
  <c r="H342"/>
  <c r="G342"/>
  <c r="F342"/>
  <c r="C342"/>
  <c r="E341"/>
  <c r="D341"/>
  <c r="E340"/>
  <c r="D340"/>
  <c r="E339"/>
  <c r="D339"/>
  <c r="E338"/>
  <c r="E337"/>
  <c r="D337"/>
  <c r="E336"/>
  <c r="D336"/>
  <c r="I335"/>
  <c r="H335"/>
  <c r="G335"/>
  <c r="F335"/>
  <c r="C335"/>
  <c r="E334"/>
  <c r="D334"/>
  <c r="E333"/>
  <c r="D333"/>
  <c r="E332"/>
  <c r="D332"/>
  <c r="I331"/>
  <c r="H331"/>
  <c r="G331"/>
  <c r="F331"/>
  <c r="C331"/>
  <c r="E330"/>
  <c r="I329"/>
  <c r="H329"/>
  <c r="G329"/>
  <c r="F329"/>
  <c r="C329"/>
  <c r="E328"/>
  <c r="D328"/>
  <c r="E327"/>
  <c r="D327"/>
  <c r="E326"/>
  <c r="E323"/>
  <c r="E325"/>
  <c r="D325"/>
  <c r="D323"/>
  <c r="E324"/>
  <c r="D324"/>
  <c r="I323"/>
  <c r="H323"/>
  <c r="G323"/>
  <c r="F323"/>
  <c r="C323"/>
  <c r="E322"/>
  <c r="D322"/>
  <c r="E321"/>
  <c r="D321"/>
  <c r="E320"/>
  <c r="D320"/>
  <c r="E319"/>
  <c r="D319"/>
  <c r="E318"/>
  <c r="D318"/>
  <c r="E317"/>
  <c r="I316"/>
  <c r="H316"/>
  <c r="G316"/>
  <c r="F316"/>
  <c r="C316"/>
  <c r="E315"/>
  <c r="D315"/>
  <c r="E314"/>
  <c r="D314"/>
  <c r="E313"/>
  <c r="D313"/>
  <c r="D311"/>
  <c r="E312"/>
  <c r="E311"/>
  <c r="E307"/>
  <c r="I311"/>
  <c r="H311"/>
  <c r="G311"/>
  <c r="F311"/>
  <c r="C311"/>
  <c r="E310"/>
  <c r="E309"/>
  <c r="D309"/>
  <c r="D308"/>
  <c r="I308"/>
  <c r="H308"/>
  <c r="H307"/>
  <c r="G308"/>
  <c r="F308"/>
  <c r="C308"/>
  <c r="C307"/>
  <c r="E306"/>
  <c r="D306"/>
  <c r="D305"/>
  <c r="I305"/>
  <c r="H305"/>
  <c r="G305"/>
  <c r="F305"/>
  <c r="C305"/>
  <c r="E304"/>
  <c r="D304"/>
  <c r="E303"/>
  <c r="D303"/>
  <c r="E302"/>
  <c r="I301"/>
  <c r="H301"/>
  <c r="G301"/>
  <c r="F301"/>
  <c r="C301"/>
  <c r="E300"/>
  <c r="D300"/>
  <c r="E299"/>
  <c r="I298"/>
  <c r="H298"/>
  <c r="G298"/>
  <c r="F298"/>
  <c r="C298"/>
  <c r="E297"/>
  <c r="D297"/>
  <c r="D296"/>
  <c r="I296"/>
  <c r="H296"/>
  <c r="G296"/>
  <c r="F296"/>
  <c r="C296"/>
  <c r="E295"/>
  <c r="D295"/>
  <c r="E294"/>
  <c r="D294"/>
  <c r="D293"/>
  <c r="I293"/>
  <c r="H293"/>
  <c r="G293"/>
  <c r="F293"/>
  <c r="C293"/>
  <c r="E292"/>
  <c r="I291"/>
  <c r="H291"/>
  <c r="G291"/>
  <c r="F291"/>
  <c r="C291"/>
  <c r="E290"/>
  <c r="E289"/>
  <c r="D289"/>
  <c r="D288"/>
  <c r="I288"/>
  <c r="H288"/>
  <c r="G288"/>
  <c r="F288"/>
  <c r="C288"/>
  <c r="E287"/>
  <c r="D287"/>
  <c r="D286"/>
  <c r="I286"/>
  <c r="H286"/>
  <c r="G286"/>
  <c r="F286"/>
  <c r="C286"/>
  <c r="E285"/>
  <c r="D285"/>
  <c r="E284"/>
  <c r="D284"/>
  <c r="E283"/>
  <c r="E282"/>
  <c r="D282"/>
  <c r="D280"/>
  <c r="E281"/>
  <c r="D281"/>
  <c r="I280"/>
  <c r="H280"/>
  <c r="G280"/>
  <c r="F280"/>
  <c r="C280"/>
  <c r="E279"/>
  <c r="D279"/>
  <c r="E278"/>
  <c r="D278"/>
  <c r="E277"/>
  <c r="D277"/>
  <c r="E276"/>
  <c r="D276"/>
  <c r="E275"/>
  <c r="I274"/>
  <c r="H274"/>
  <c r="G274"/>
  <c r="F274"/>
  <c r="C274"/>
  <c r="E273"/>
  <c r="D273"/>
  <c r="E272"/>
  <c r="D272"/>
  <c r="E271"/>
  <c r="E270"/>
  <c r="D270"/>
  <c r="E269"/>
  <c r="D269"/>
  <c r="I268"/>
  <c r="H268"/>
  <c r="G268"/>
  <c r="F268"/>
  <c r="C268"/>
  <c r="E267"/>
  <c r="D267"/>
  <c r="E266"/>
  <c r="D266"/>
  <c r="E265"/>
  <c r="D265"/>
  <c r="E264"/>
  <c r="I263"/>
  <c r="H263"/>
  <c r="G263"/>
  <c r="F263"/>
  <c r="C263"/>
  <c r="E262"/>
  <c r="D262"/>
  <c r="E261"/>
  <c r="I260"/>
  <c r="H260"/>
  <c r="G260"/>
  <c r="F260"/>
  <c r="C260"/>
  <c r="E259"/>
  <c r="D259"/>
  <c r="D258"/>
  <c r="I258"/>
  <c r="H258"/>
  <c r="G258"/>
  <c r="F258"/>
  <c r="C258"/>
  <c r="E257"/>
  <c r="D257"/>
  <c r="E256"/>
  <c r="D256"/>
  <c r="E255"/>
  <c r="D255"/>
  <c r="E254"/>
  <c r="D254"/>
  <c r="E253"/>
  <c r="D253"/>
  <c r="E252"/>
  <c r="D252"/>
  <c r="E251"/>
  <c r="D251"/>
  <c r="I250"/>
  <c r="H250"/>
  <c r="G250"/>
  <c r="F250"/>
  <c r="C250"/>
  <c r="E249"/>
  <c r="D249"/>
  <c r="E248"/>
  <c r="D248"/>
  <c r="E247"/>
  <c r="D247"/>
  <c r="E246"/>
  <c r="D246"/>
  <c r="E245"/>
  <c r="D245"/>
  <c r="E244"/>
  <c r="D244"/>
  <c r="D241"/>
  <c r="E243"/>
  <c r="D243"/>
  <c r="E242"/>
  <c r="D242"/>
  <c r="I241"/>
  <c r="H241"/>
  <c r="G241"/>
  <c r="F241"/>
  <c r="C241"/>
  <c r="E240"/>
  <c r="D240"/>
  <c r="E239"/>
  <c r="D239"/>
  <c r="E238"/>
  <c r="D238"/>
  <c r="E237"/>
  <c r="D237"/>
  <c r="E236"/>
  <c r="D236"/>
  <c r="E235"/>
  <c r="D235"/>
  <c r="E234"/>
  <c r="D234"/>
  <c r="E233"/>
  <c r="D233"/>
  <c r="I232"/>
  <c r="H232"/>
  <c r="G232"/>
  <c r="F232"/>
  <c r="C232"/>
  <c r="E230"/>
  <c r="D230"/>
  <c r="D228"/>
  <c r="E229"/>
  <c r="I228"/>
  <c r="H228"/>
  <c r="G228"/>
  <c r="F228"/>
  <c r="C228"/>
  <c r="E227"/>
  <c r="D227"/>
  <c r="E226"/>
  <c r="D226"/>
  <c r="E225"/>
  <c r="D225"/>
  <c r="E224"/>
  <c r="D224"/>
  <c r="E223"/>
  <c r="D223"/>
  <c r="D222"/>
  <c r="I222"/>
  <c r="H222"/>
  <c r="G222"/>
  <c r="F222"/>
  <c r="C222"/>
  <c r="E221"/>
  <c r="D221"/>
  <c r="E220"/>
  <c r="D220"/>
  <c r="D219"/>
  <c r="I219"/>
  <c r="H219"/>
  <c r="G219"/>
  <c r="F219"/>
  <c r="C219"/>
  <c r="E218"/>
  <c r="D218"/>
  <c r="E217"/>
  <c r="I216"/>
  <c r="H216"/>
  <c r="G216"/>
  <c r="F216"/>
  <c r="C216"/>
  <c r="E215"/>
  <c r="D215"/>
  <c r="E214"/>
  <c r="D214"/>
  <c r="E213"/>
  <c r="D213"/>
  <c r="E212"/>
  <c r="D212"/>
  <c r="E211"/>
  <c r="D211"/>
  <c r="E210"/>
  <c r="D210"/>
  <c r="E209"/>
  <c r="D209"/>
  <c r="E208"/>
  <c r="D208"/>
  <c r="D207"/>
  <c r="I207"/>
  <c r="H207"/>
  <c r="G207"/>
  <c r="F207"/>
  <c r="C207"/>
  <c r="E205"/>
  <c r="D205"/>
  <c r="D203"/>
  <c r="E204"/>
  <c r="E203"/>
  <c r="I203"/>
  <c r="H203"/>
  <c r="G203"/>
  <c r="F203"/>
  <c r="C203"/>
  <c r="E202"/>
  <c r="D202"/>
  <c r="E201"/>
  <c r="D201"/>
  <c r="D200"/>
  <c r="I200"/>
  <c r="H200"/>
  <c r="G200"/>
  <c r="F200"/>
  <c r="C200"/>
  <c r="E199"/>
  <c r="D199"/>
  <c r="D198"/>
  <c r="I198"/>
  <c r="H198"/>
  <c r="G198"/>
  <c r="F198"/>
  <c r="C198"/>
  <c r="E197"/>
  <c r="D197"/>
  <c r="D196"/>
  <c r="I196"/>
  <c r="H196"/>
  <c r="G196"/>
  <c r="F196"/>
  <c r="C196"/>
  <c r="E195"/>
  <c r="D195"/>
  <c r="D192"/>
  <c r="E194"/>
  <c r="D194"/>
  <c r="E193"/>
  <c r="D193"/>
  <c r="I192"/>
  <c r="H192"/>
  <c r="G192"/>
  <c r="F192"/>
  <c r="C192"/>
  <c r="E191"/>
  <c r="E190"/>
  <c r="D190"/>
  <c r="I189"/>
  <c r="H189"/>
  <c r="H188"/>
  <c r="G189"/>
  <c r="F189"/>
  <c r="C189"/>
  <c r="E187"/>
  <c r="D187"/>
  <c r="D186"/>
  <c r="I186"/>
  <c r="H186"/>
  <c r="G186"/>
  <c r="F186"/>
  <c r="C186"/>
  <c r="E185"/>
  <c r="E184"/>
  <c r="I184"/>
  <c r="H184"/>
  <c r="G184"/>
  <c r="F184"/>
  <c r="C184"/>
  <c r="E183"/>
  <c r="I182"/>
  <c r="H182"/>
  <c r="G182"/>
  <c r="F182"/>
  <c r="C182"/>
  <c r="E181"/>
  <c r="E180"/>
  <c r="D180"/>
  <c r="E179"/>
  <c r="D179"/>
  <c r="E178"/>
  <c r="I177"/>
  <c r="H177"/>
  <c r="G177"/>
  <c r="F177"/>
  <c r="C177"/>
  <c r="E176"/>
  <c r="D176"/>
  <c r="E175"/>
  <c r="D175"/>
  <c r="E174"/>
  <c r="I173"/>
  <c r="H173"/>
  <c r="G173"/>
  <c r="F173"/>
  <c r="C173"/>
  <c r="E172"/>
  <c r="D172"/>
  <c r="E171"/>
  <c r="D171"/>
  <c r="E170"/>
  <c r="D170"/>
  <c r="I169"/>
  <c r="H169"/>
  <c r="G169"/>
  <c r="G168"/>
  <c r="F169"/>
  <c r="C169"/>
  <c r="E167"/>
  <c r="D167"/>
  <c r="E166"/>
  <c r="D166"/>
  <c r="E165"/>
  <c r="I164"/>
  <c r="H164"/>
  <c r="G164"/>
  <c r="F164"/>
  <c r="C164"/>
  <c r="E163"/>
  <c r="D163"/>
  <c r="E162"/>
  <c r="D162"/>
  <c r="E161"/>
  <c r="D161"/>
  <c r="E160"/>
  <c r="D160"/>
  <c r="E159"/>
  <c r="D159"/>
  <c r="E158"/>
  <c r="D158"/>
  <c r="E157"/>
  <c r="D157"/>
  <c r="I156"/>
  <c r="H156"/>
  <c r="G156"/>
  <c r="F156"/>
  <c r="C156"/>
  <c r="E155"/>
  <c r="D155"/>
  <c r="D154"/>
  <c r="I154"/>
  <c r="H154"/>
  <c r="G154"/>
  <c r="F154"/>
  <c r="C154"/>
  <c r="E153"/>
  <c r="D153"/>
  <c r="E152"/>
  <c r="D152"/>
  <c r="E151"/>
  <c r="D151"/>
  <c r="E150"/>
  <c r="D150"/>
  <c r="E149"/>
  <c r="D149"/>
  <c r="E148"/>
  <c r="D148"/>
  <c r="E147"/>
  <c r="D147"/>
  <c r="E146"/>
  <c r="D146"/>
  <c r="E145"/>
  <c r="D145"/>
  <c r="E144"/>
  <c r="D144"/>
  <c r="E143"/>
  <c r="D143"/>
  <c r="E142"/>
  <c r="D142"/>
  <c r="E141"/>
  <c r="D141"/>
  <c r="D140"/>
  <c r="I140"/>
  <c r="H140"/>
  <c r="G140"/>
  <c r="F140"/>
  <c r="C140"/>
  <c r="E139"/>
  <c r="D139"/>
  <c r="E138"/>
  <c r="I137"/>
  <c r="H137"/>
  <c r="G137"/>
  <c r="F137"/>
  <c r="F136"/>
  <c r="C137"/>
  <c r="E135"/>
  <c r="E134"/>
  <c r="E133"/>
  <c r="I134"/>
  <c r="I133"/>
  <c r="H134"/>
  <c r="H133"/>
  <c r="G134"/>
  <c r="G133"/>
  <c r="F134"/>
  <c r="F133"/>
  <c r="F5"/>
  <c r="C134"/>
  <c r="C133"/>
  <c r="C5"/>
  <c r="C582"/>
  <c r="D132"/>
  <c r="D131"/>
  <c r="I131"/>
  <c r="H131"/>
  <c r="G131"/>
  <c r="F131"/>
  <c r="E131"/>
  <c r="C131"/>
  <c r="E130"/>
  <c r="E129"/>
  <c r="I128"/>
  <c r="H128"/>
  <c r="G128"/>
  <c r="F128"/>
  <c r="C128"/>
  <c r="E127"/>
  <c r="D127"/>
  <c r="E126"/>
  <c r="D126"/>
  <c r="E125"/>
  <c r="I124"/>
  <c r="H124"/>
  <c r="G124"/>
  <c r="F124"/>
  <c r="C124"/>
  <c r="E123"/>
  <c r="D123"/>
  <c r="E122"/>
  <c r="D122"/>
  <c r="D121"/>
  <c r="I121"/>
  <c r="H121"/>
  <c r="G121"/>
  <c r="F121"/>
  <c r="C121"/>
  <c r="E120"/>
  <c r="E119"/>
  <c r="D119"/>
  <c r="E118"/>
  <c r="D118"/>
  <c r="D117"/>
  <c r="I117"/>
  <c r="H117"/>
  <c r="G117"/>
  <c r="F117"/>
  <c r="C117"/>
  <c r="E116"/>
  <c r="D116"/>
  <c r="E115"/>
  <c r="D115"/>
  <c r="E114"/>
  <c r="D114"/>
  <c r="E113"/>
  <c r="D113"/>
  <c r="I112"/>
  <c r="H112"/>
  <c r="G112"/>
  <c r="F112"/>
  <c r="C112"/>
  <c r="E111"/>
  <c r="E110"/>
  <c r="D110"/>
  <c r="E109"/>
  <c r="D109"/>
  <c r="D108"/>
  <c r="I108"/>
  <c r="H108"/>
  <c r="G108"/>
  <c r="F108"/>
  <c r="C108"/>
  <c r="E107"/>
  <c r="D107"/>
  <c r="E106"/>
  <c r="D106"/>
  <c r="E105"/>
  <c r="D105"/>
  <c r="E104"/>
  <c r="D104"/>
  <c r="I103"/>
  <c r="H103"/>
  <c r="G103"/>
  <c r="F103"/>
  <c r="C103"/>
  <c r="E102"/>
  <c r="E101"/>
  <c r="D101"/>
  <c r="E100"/>
  <c r="I99"/>
  <c r="H99"/>
  <c r="G99"/>
  <c r="F99"/>
  <c r="C99"/>
  <c r="E98"/>
  <c r="E95"/>
  <c r="E97"/>
  <c r="D97"/>
  <c r="E96"/>
  <c r="I95"/>
  <c r="H95"/>
  <c r="G95"/>
  <c r="F95"/>
  <c r="C95"/>
  <c r="E94"/>
  <c r="D94"/>
  <c r="E93"/>
  <c r="D93"/>
  <c r="I92"/>
  <c r="H92"/>
  <c r="G92"/>
  <c r="F92"/>
  <c r="C92"/>
  <c r="E91"/>
  <c r="D91"/>
  <c r="D89"/>
  <c r="E90"/>
  <c r="D90"/>
  <c r="I89"/>
  <c r="H89"/>
  <c r="G89"/>
  <c r="F89"/>
  <c r="C89"/>
  <c r="E88"/>
  <c r="D88"/>
  <c r="E87"/>
  <c r="D87"/>
  <c r="E86"/>
  <c r="D86"/>
  <c r="E85"/>
  <c r="D85"/>
  <c r="E84"/>
  <c r="D84"/>
  <c r="E83"/>
  <c r="E82"/>
  <c r="D82"/>
  <c r="D81"/>
  <c r="I81"/>
  <c r="H81"/>
  <c r="G81"/>
  <c r="F81"/>
  <c r="C81"/>
  <c r="E80"/>
  <c r="D80"/>
  <c r="E79"/>
  <c r="E78"/>
  <c r="D78"/>
  <c r="D77"/>
  <c r="I77"/>
  <c r="H77"/>
  <c r="G77"/>
  <c r="F77"/>
  <c r="C77"/>
  <c r="E76"/>
  <c r="E75"/>
  <c r="I75"/>
  <c r="H75"/>
  <c r="G75"/>
  <c r="F75"/>
  <c r="C75"/>
  <c r="E74"/>
  <c r="D74"/>
  <c r="E73"/>
  <c r="D73"/>
  <c r="E72"/>
  <c r="D72"/>
  <c r="D71"/>
  <c r="I71"/>
  <c r="H71"/>
  <c r="G71"/>
  <c r="F71"/>
  <c r="C71"/>
  <c r="E70"/>
  <c r="D70"/>
  <c r="E69"/>
  <c r="D69"/>
  <c r="E68"/>
  <c r="D68"/>
  <c r="D65"/>
  <c r="E67"/>
  <c r="D67"/>
  <c r="E66"/>
  <c r="D66"/>
  <c r="I65"/>
  <c r="H65"/>
  <c r="G65"/>
  <c r="F65"/>
  <c r="C65"/>
  <c r="E64"/>
  <c r="D64"/>
  <c r="E63"/>
  <c r="D63"/>
  <c r="E62"/>
  <c r="D62"/>
  <c r="E61"/>
  <c r="D61"/>
  <c r="E60"/>
  <c r="D60"/>
  <c r="E59"/>
  <c r="D59"/>
  <c r="E58"/>
  <c r="D58"/>
  <c r="I57"/>
  <c r="H57"/>
  <c r="G57"/>
  <c r="F57"/>
  <c r="C57"/>
  <c r="E56"/>
  <c r="D56"/>
  <c r="E55"/>
  <c r="D55"/>
  <c r="D53"/>
  <c r="E54"/>
  <c r="I53"/>
  <c r="H53"/>
  <c r="G53"/>
  <c r="F53"/>
  <c r="C53"/>
  <c r="E52"/>
  <c r="D52"/>
  <c r="D51"/>
  <c r="I51"/>
  <c r="H51"/>
  <c r="G51"/>
  <c r="F51"/>
  <c r="C51"/>
  <c r="E50"/>
  <c r="D50"/>
  <c r="E49"/>
  <c r="D49"/>
  <c r="E48"/>
  <c r="D48"/>
  <c r="E47"/>
  <c r="E46"/>
  <c r="D46"/>
  <c r="E45"/>
  <c r="D45"/>
  <c r="E44"/>
  <c r="D44"/>
  <c r="I43"/>
  <c r="H43"/>
  <c r="G43"/>
  <c r="F43"/>
  <c r="C43"/>
  <c r="E42"/>
  <c r="D42"/>
  <c r="E41"/>
  <c r="D41"/>
  <c r="E40"/>
  <c r="D40"/>
  <c r="E39"/>
  <c r="D39"/>
  <c r="D38"/>
  <c r="I38"/>
  <c r="H38"/>
  <c r="G38"/>
  <c r="F38"/>
  <c r="C38"/>
  <c r="E37"/>
  <c r="D37"/>
  <c r="E36"/>
  <c r="E35"/>
  <c r="D35"/>
  <c r="E34"/>
  <c r="D34"/>
  <c r="I33"/>
  <c r="H33"/>
  <c r="G33"/>
  <c r="F33"/>
  <c r="C33"/>
  <c r="E32"/>
  <c r="D32"/>
  <c r="E31"/>
  <c r="D31"/>
  <c r="E30"/>
  <c r="D30"/>
  <c r="E29"/>
  <c r="D29"/>
  <c r="E28"/>
  <c r="E27"/>
  <c r="D27"/>
  <c r="E26"/>
  <c r="E25"/>
  <c r="D25"/>
  <c r="E24"/>
  <c r="D24"/>
  <c r="E23"/>
  <c r="D23"/>
  <c r="I22"/>
  <c r="H22"/>
  <c r="G22"/>
  <c r="G6"/>
  <c r="F22"/>
  <c r="C22"/>
  <c r="E21"/>
  <c r="D21"/>
  <c r="E20"/>
  <c r="D20"/>
  <c r="E19"/>
  <c r="D19"/>
  <c r="D14"/>
  <c r="E18"/>
  <c r="D18"/>
  <c r="E17"/>
  <c r="D17"/>
  <c r="E16"/>
  <c r="D16"/>
  <c r="E15"/>
  <c r="I14"/>
  <c r="H14"/>
  <c r="G14"/>
  <c r="F14"/>
  <c r="C14"/>
  <c r="E13"/>
  <c r="D13"/>
  <c r="E12"/>
  <c r="D12"/>
  <c r="D7"/>
  <c r="E11"/>
  <c r="D11"/>
  <c r="E10"/>
  <c r="D10"/>
  <c r="E9"/>
  <c r="E8"/>
  <c r="E7"/>
  <c r="I7"/>
  <c r="I6"/>
  <c r="I5"/>
  <c r="H7"/>
  <c r="H6"/>
  <c r="G7"/>
  <c r="F7"/>
  <c r="C7"/>
  <c r="D35" i="9"/>
  <c r="D51"/>
  <c r="D52"/>
  <c r="D53"/>
  <c r="D54"/>
  <c r="D55"/>
  <c r="D56"/>
  <c r="D57"/>
  <c r="D58"/>
  <c r="D59"/>
  <c r="D60"/>
  <c r="D61"/>
  <c r="D62"/>
  <c r="D63"/>
  <c r="D64"/>
  <c r="D65"/>
  <c r="D66"/>
  <c r="D67"/>
  <c r="D68"/>
  <c r="D71"/>
  <c r="D73"/>
  <c r="D76"/>
  <c r="D80"/>
  <c r="G561" i="10"/>
  <c r="E561"/>
  <c r="H485"/>
  <c r="I352"/>
  <c r="I500"/>
  <c r="G547"/>
  <c r="C561"/>
  <c r="F485"/>
  <c r="E565"/>
  <c r="D565"/>
  <c r="F561"/>
  <c r="F560"/>
  <c r="F206"/>
  <c r="C500"/>
  <c r="C547"/>
  <c r="H561"/>
  <c r="H560"/>
  <c r="G373"/>
  <c r="H468"/>
  <c r="F547"/>
  <c r="E570"/>
  <c r="D570"/>
  <c r="E469"/>
  <c r="E518"/>
  <c r="E542"/>
  <c r="E308"/>
  <c r="E228"/>
  <c r="D478"/>
  <c r="D477"/>
  <c r="D558"/>
  <c r="D557"/>
  <c r="E356"/>
  <c r="E548"/>
  <c r="E288"/>
  <c r="D310"/>
  <c r="E89"/>
  <c r="E92"/>
  <c r="E186"/>
  <c r="D229"/>
  <c r="E369"/>
  <c r="E458"/>
  <c r="E539"/>
  <c r="E293"/>
  <c r="D388"/>
  <c r="D387"/>
  <c r="E490"/>
  <c r="E485"/>
  <c r="D135"/>
  <c r="D134"/>
  <c r="D133"/>
  <c r="E260"/>
  <c r="E348"/>
  <c r="E350"/>
  <c r="D366"/>
  <c r="D365"/>
  <c r="D368"/>
  <c r="D367"/>
  <c r="D372"/>
  <c r="D371"/>
  <c r="E512"/>
  <c r="D484"/>
  <c r="D483"/>
  <c r="E495"/>
  <c r="E580"/>
  <c r="D165"/>
  <c r="E280"/>
  <c r="D290"/>
  <c r="E196"/>
  <c r="E286"/>
  <c r="E296"/>
  <c r="E305"/>
  <c r="E342"/>
  <c r="E447"/>
  <c r="E498"/>
  <c r="E497"/>
  <c r="F500"/>
  <c r="E545"/>
  <c r="D545"/>
  <c r="D544"/>
  <c r="D100"/>
  <c r="E121"/>
  <c r="D185"/>
  <c r="D184"/>
  <c r="E258"/>
  <c r="E331"/>
  <c r="E382"/>
  <c r="E389"/>
  <c r="H449"/>
  <c r="I449"/>
  <c r="E474"/>
  <c r="E468"/>
  <c r="C485"/>
  <c r="E530"/>
  <c r="C544"/>
  <c r="E553"/>
  <c r="G533"/>
  <c r="C468"/>
  <c r="I485"/>
  <c r="E515"/>
  <c r="G520"/>
  <c r="D15"/>
  <c r="E43"/>
  <c r="E169"/>
  <c r="D178"/>
  <c r="C188"/>
  <c r="D261"/>
  <c r="D260"/>
  <c r="D441"/>
  <c r="D440"/>
  <c r="D443"/>
  <c r="D442"/>
  <c r="E471"/>
  <c r="E479"/>
  <c r="G500"/>
  <c r="E521"/>
  <c r="H520"/>
  <c r="F468"/>
  <c r="D8"/>
  <c r="E38"/>
  <c r="D96"/>
  <c r="E198"/>
  <c r="E374"/>
  <c r="C395"/>
  <c r="E444"/>
  <c r="D513"/>
  <c r="D512"/>
  <c r="E526"/>
  <c r="I533"/>
  <c r="E534"/>
  <c r="E192"/>
  <c r="D79" i="9"/>
  <c r="D7"/>
  <c r="D36" i="10"/>
  <c r="D47"/>
  <c r="D76"/>
  <c r="D75"/>
  <c r="D129"/>
  <c r="D362"/>
  <c r="D384"/>
  <c r="D403"/>
  <c r="E51"/>
  <c r="H352"/>
  <c r="D377"/>
  <c r="D421"/>
  <c r="E450"/>
  <c r="E461"/>
  <c r="C206"/>
  <c r="E222"/>
  <c r="G188"/>
  <c r="D302"/>
  <c r="D301"/>
  <c r="D317"/>
  <c r="D338"/>
  <c r="D357"/>
  <c r="D271"/>
  <c r="C560"/>
  <c r="C231"/>
  <c r="D283"/>
  <c r="D364"/>
  <c r="D363"/>
  <c r="D386"/>
  <c r="D385"/>
  <c r="I468"/>
  <c r="D551"/>
  <c r="D550"/>
  <c r="D554"/>
  <c r="D553"/>
  <c r="E408"/>
  <c r="E435"/>
  <c r="E486"/>
  <c r="E520"/>
  <c r="D326"/>
  <c r="E156"/>
  <c r="E359"/>
  <c r="D204"/>
  <c r="E140"/>
  <c r="E353"/>
  <c r="C6"/>
  <c r="D98"/>
  <c r="D95"/>
  <c r="I136"/>
  <c r="C533"/>
  <c r="E268"/>
  <c r="F168"/>
  <c r="C373"/>
  <c r="D138"/>
  <c r="H231"/>
  <c r="I373"/>
  <c r="I520"/>
  <c r="E577"/>
  <c r="D577"/>
  <c r="E241"/>
  <c r="E200"/>
  <c r="E65"/>
  <c r="E33"/>
  <c r="D9"/>
  <c r="I206"/>
  <c r="F231"/>
  <c r="E301"/>
  <c r="I307"/>
  <c r="C449"/>
  <c r="C520"/>
  <c r="G449"/>
  <c r="F533"/>
  <c r="E57"/>
  <c r="D33"/>
  <c r="I188"/>
  <c r="E335"/>
  <c r="D312"/>
  <c r="E207"/>
  <c r="E533"/>
  <c r="C136"/>
  <c r="H500"/>
  <c r="I561"/>
  <c r="I560"/>
  <c r="D50" i="9"/>
  <c r="D70"/>
  <c r="D34"/>
  <c r="D72"/>
  <c r="C6"/>
  <c r="C69"/>
  <c r="D69"/>
  <c r="D36"/>
  <c r="D174" i="10"/>
  <c r="E173"/>
  <c r="E168"/>
  <c r="D394"/>
  <c r="D393"/>
  <c r="E393"/>
  <c r="E14"/>
  <c r="E117"/>
  <c r="D120"/>
  <c r="H136"/>
  <c r="I168"/>
  <c r="E250"/>
  <c r="E71"/>
  <c r="D130"/>
  <c r="D128"/>
  <c r="E128"/>
  <c r="E189"/>
  <c r="E188"/>
  <c r="D191"/>
  <c r="D189"/>
  <c r="G231"/>
  <c r="D299"/>
  <c r="D298"/>
  <c r="E298"/>
  <c r="D330"/>
  <c r="D329"/>
  <c r="E329"/>
  <c r="E391"/>
  <c r="D392"/>
  <c r="D391"/>
  <c r="D466"/>
  <c r="D464"/>
  <c r="E464"/>
  <c r="E449"/>
  <c r="F6"/>
  <c r="D79"/>
  <c r="E77"/>
  <c r="G485"/>
  <c r="E103"/>
  <c r="E418"/>
  <c r="E232"/>
  <c r="D26"/>
  <c r="E81"/>
  <c r="D83"/>
  <c r="E108"/>
  <c r="D111"/>
  <c r="E154"/>
  <c r="F188"/>
  <c r="G206"/>
  <c r="D275"/>
  <c r="D274"/>
  <c r="E274"/>
  <c r="E291"/>
  <c r="D292"/>
  <c r="D291"/>
  <c r="F352"/>
  <c r="I547"/>
  <c r="E547"/>
  <c r="D547"/>
  <c r="B6" i="9"/>
  <c r="D23"/>
  <c r="E112" i="10"/>
  <c r="E53"/>
  <c r="D54"/>
  <c r="C168"/>
  <c r="E182"/>
  <c r="D183"/>
  <c r="D182"/>
  <c r="D264"/>
  <c r="D263"/>
  <c r="E263"/>
  <c r="E316"/>
  <c r="H168"/>
  <c r="H206"/>
  <c r="I231"/>
  <c r="F307"/>
  <c r="E501"/>
  <c r="E500"/>
  <c r="E219"/>
  <c r="E99"/>
  <c r="D102"/>
  <c r="D99"/>
  <c r="D125"/>
  <c r="E177"/>
  <c r="D181"/>
  <c r="D177"/>
  <c r="E216"/>
  <c r="E206"/>
  <c r="D217"/>
  <c r="G307"/>
  <c r="D346"/>
  <c r="E345"/>
  <c r="D397"/>
  <c r="E396"/>
  <c r="D381"/>
  <c r="D380"/>
  <c r="D6" i="9"/>
  <c r="E231" i="10"/>
  <c r="C33" i="9"/>
  <c r="C82"/>
  <c r="G560" i="10"/>
  <c r="E560"/>
  <c r="D561"/>
  <c r="I582"/>
  <c r="H5"/>
  <c r="H582"/>
  <c r="E544"/>
  <c r="D474"/>
  <c r="D435"/>
  <c r="D216"/>
  <c r="D206"/>
  <c r="D173"/>
  <c r="G136"/>
  <c r="G5"/>
  <c r="E164"/>
  <c r="D164"/>
  <c r="D92"/>
  <c r="E22"/>
  <c r="E6"/>
  <c r="D28"/>
  <c r="D137"/>
  <c r="D156"/>
  <c r="D268"/>
  <c r="F582"/>
  <c r="D500"/>
  <c r="D43"/>
  <c r="D57"/>
  <c r="D124"/>
  <c r="D408"/>
  <c r="D232"/>
  <c r="D231"/>
  <c r="D374"/>
  <c r="D373"/>
  <c r="D479"/>
  <c r="D468"/>
  <c r="D533"/>
  <c r="D331"/>
  <c r="D552"/>
  <c r="B77" i="9"/>
  <c r="D78"/>
  <c r="D22" i="10"/>
  <c r="D6"/>
  <c r="D103"/>
  <c r="D352"/>
  <c r="D418"/>
  <c r="D395"/>
  <c r="D471"/>
  <c r="D575"/>
  <c r="D112"/>
  <c r="D169"/>
  <c r="D168"/>
  <c r="D188"/>
  <c r="D250"/>
  <c r="D316"/>
  <c r="D307"/>
  <c r="D335"/>
  <c r="D396"/>
  <c r="D458"/>
  <c r="D449"/>
  <c r="D490"/>
  <c r="D485"/>
  <c r="D556"/>
  <c r="E124"/>
  <c r="E137"/>
  <c r="G582"/>
  <c r="E136"/>
  <c r="E5"/>
  <c r="E582"/>
  <c r="D560"/>
  <c r="B33" i="9"/>
  <c r="B82"/>
  <c r="D77"/>
  <c r="D33"/>
  <c r="D82"/>
  <c r="D136" i="10"/>
  <c r="D5"/>
  <c r="D582"/>
</calcChain>
</file>

<file path=xl/comments1.xml><?xml version="1.0" encoding="utf-8"?>
<comments xmlns="http://schemas.openxmlformats.org/spreadsheetml/2006/main">
  <authors>
    <author>作者</author>
  </authors>
  <commentList>
    <comment ref="B37" authorId="0">
      <text>
        <r>
          <rPr>
            <b/>
            <sz val="9"/>
            <color indexed="81"/>
            <rFont val="宋体"/>
            <charset val="134"/>
          </rPr>
          <t>作者:</t>
        </r>
        <r>
          <rPr>
            <sz val="9"/>
            <color indexed="81"/>
            <rFont val="宋体"/>
            <charset val="134"/>
          </rPr>
          <t xml:space="preserve">
5594+11726+25+6136</t>
        </r>
      </text>
    </comment>
    <comment ref="C37" authorId="0">
      <text>
        <r>
          <rPr>
            <b/>
            <sz val="9"/>
            <color indexed="81"/>
            <rFont val="宋体"/>
            <charset val="134"/>
          </rPr>
          <t>作者:</t>
        </r>
        <r>
          <rPr>
            <sz val="9"/>
            <color indexed="81"/>
            <rFont val="宋体"/>
            <charset val="134"/>
          </rPr>
          <t xml:space="preserve">
5594+11726+25+6136</t>
        </r>
      </text>
    </comment>
  </commentList>
</comments>
</file>

<file path=xl/sharedStrings.xml><?xml version="1.0" encoding="utf-8"?>
<sst xmlns="http://schemas.openxmlformats.org/spreadsheetml/2006/main" count="858" uniqueCount="717">
  <si>
    <r>
      <t xml:space="preserve">    </t>
    </r>
    <r>
      <rPr>
        <sz val="10"/>
        <rFont val="宋体"/>
        <charset val="134"/>
      </rPr>
      <t>其他国土资源事务支出</t>
    </r>
  </si>
  <si>
    <r>
      <t xml:space="preserve">  </t>
    </r>
    <r>
      <rPr>
        <sz val="10"/>
        <rFont val="宋体"/>
        <charset val="134"/>
      </rPr>
      <t>测绘事务</t>
    </r>
  </si>
  <si>
    <r>
      <t xml:space="preserve">    </t>
    </r>
    <r>
      <rPr>
        <sz val="10"/>
        <rFont val="宋体"/>
        <charset val="134"/>
      </rPr>
      <t>基础测绘</t>
    </r>
    <phoneticPr fontId="2" type="noConversion"/>
  </si>
  <si>
    <r>
      <t xml:space="preserve">    </t>
    </r>
    <r>
      <rPr>
        <sz val="10"/>
        <rFont val="宋体"/>
        <charset val="134"/>
      </rPr>
      <t>事业运行（测绘事务）</t>
    </r>
  </si>
  <si>
    <r>
      <t xml:space="preserve">  </t>
    </r>
    <r>
      <rPr>
        <sz val="10"/>
        <rFont val="宋体"/>
        <charset val="134"/>
      </rPr>
      <t>地震事务</t>
    </r>
  </si>
  <si>
    <r>
      <t xml:space="preserve">    </t>
    </r>
    <r>
      <rPr>
        <sz val="10"/>
        <rFont val="宋体"/>
        <charset val="134"/>
      </rPr>
      <t>地震应急救援</t>
    </r>
  </si>
  <si>
    <r>
      <t xml:space="preserve">    </t>
    </r>
    <r>
      <rPr>
        <sz val="10"/>
        <rFont val="宋体"/>
        <charset val="134"/>
      </rPr>
      <t>其他地震事务支出</t>
    </r>
    <phoneticPr fontId="2" type="noConversion"/>
  </si>
  <si>
    <r>
      <t xml:space="preserve">  </t>
    </r>
    <r>
      <rPr>
        <sz val="10"/>
        <rFont val="宋体"/>
        <charset val="134"/>
      </rPr>
      <t>气象事务</t>
    </r>
  </si>
  <si>
    <r>
      <t xml:space="preserve">    </t>
    </r>
    <r>
      <rPr>
        <sz val="10"/>
        <rFont val="宋体"/>
        <charset val="134"/>
      </rPr>
      <t>气象服务</t>
    </r>
  </si>
  <si>
    <r>
      <t xml:space="preserve">  </t>
    </r>
    <r>
      <rPr>
        <sz val="10"/>
        <rFont val="宋体"/>
        <charset val="134"/>
      </rPr>
      <t>保障性安居工程支出</t>
    </r>
  </si>
  <si>
    <r>
      <t xml:space="preserve">    </t>
    </r>
    <r>
      <rPr>
        <sz val="10"/>
        <rFont val="宋体"/>
        <charset val="134"/>
      </rPr>
      <t>廉租住房</t>
    </r>
  </si>
  <si>
    <r>
      <t xml:space="preserve">    </t>
    </r>
    <r>
      <rPr>
        <sz val="10"/>
        <rFont val="宋体"/>
        <charset val="134"/>
      </rPr>
      <t>棚户区改造</t>
    </r>
    <phoneticPr fontId="2" type="noConversion"/>
  </si>
  <si>
    <r>
      <t xml:space="preserve">    </t>
    </r>
    <r>
      <rPr>
        <sz val="10"/>
        <rFont val="宋体"/>
        <charset val="134"/>
      </rPr>
      <t>公共租赁住房</t>
    </r>
  </si>
  <si>
    <r>
      <t xml:space="preserve">    </t>
    </r>
    <r>
      <rPr>
        <sz val="10"/>
        <rFont val="宋体"/>
        <charset val="134"/>
      </rPr>
      <t>其他保障性安居工程支出</t>
    </r>
    <phoneticPr fontId="2" type="noConversion"/>
  </si>
  <si>
    <r>
      <t xml:space="preserve">  </t>
    </r>
    <r>
      <rPr>
        <sz val="10"/>
        <rFont val="宋体"/>
        <charset val="134"/>
      </rPr>
      <t>住房改革支出</t>
    </r>
  </si>
  <si>
    <r>
      <t xml:space="preserve">    </t>
    </r>
    <r>
      <rPr>
        <sz val="10"/>
        <rFont val="宋体"/>
        <charset val="134"/>
      </rPr>
      <t>住房公积金</t>
    </r>
  </si>
  <si>
    <r>
      <t xml:space="preserve">    </t>
    </r>
    <r>
      <rPr>
        <sz val="10"/>
        <rFont val="宋体"/>
        <charset val="134"/>
      </rPr>
      <t>提租补贴</t>
    </r>
  </si>
  <si>
    <r>
      <t xml:space="preserve">    </t>
    </r>
    <r>
      <rPr>
        <sz val="10"/>
        <rFont val="宋体"/>
        <charset val="134"/>
      </rPr>
      <t>购房补贴</t>
    </r>
  </si>
  <si>
    <r>
      <t xml:space="preserve">  </t>
    </r>
    <r>
      <rPr>
        <sz val="10"/>
        <rFont val="宋体"/>
        <charset val="134"/>
      </rPr>
      <t>城乡社区住宅</t>
    </r>
  </si>
  <si>
    <r>
      <t xml:space="preserve">    </t>
    </r>
    <r>
      <rPr>
        <sz val="10"/>
        <rFont val="宋体"/>
        <charset val="134"/>
      </rPr>
      <t>住房公积金管理</t>
    </r>
  </si>
  <si>
    <r>
      <t xml:space="preserve">    </t>
    </r>
    <r>
      <rPr>
        <sz val="10"/>
        <rFont val="宋体"/>
        <charset val="134"/>
      </rPr>
      <t>其他城乡社区住宅支出</t>
    </r>
  </si>
  <si>
    <r>
      <t xml:space="preserve">  </t>
    </r>
    <r>
      <rPr>
        <sz val="10"/>
        <rFont val="宋体"/>
        <charset val="134"/>
      </rPr>
      <t>粮油事务</t>
    </r>
  </si>
  <si>
    <r>
      <t xml:space="preserve">    </t>
    </r>
    <r>
      <rPr>
        <sz val="10"/>
        <rFont val="宋体"/>
        <charset val="134"/>
      </rPr>
      <t>行政运行（粮油事务）</t>
    </r>
  </si>
  <si>
    <r>
      <t xml:space="preserve">    </t>
    </r>
    <r>
      <rPr>
        <sz val="10"/>
        <rFont val="宋体"/>
        <charset val="134"/>
      </rPr>
      <t>粮食专项业务活动</t>
    </r>
    <phoneticPr fontId="2" type="noConversion"/>
  </si>
  <si>
    <r>
      <t xml:space="preserve">    </t>
    </r>
    <r>
      <rPr>
        <sz val="10"/>
        <rFont val="宋体"/>
        <charset val="134"/>
      </rPr>
      <t>事业运行（粮油事务）</t>
    </r>
  </si>
  <si>
    <r>
      <t xml:space="preserve">    </t>
    </r>
    <r>
      <rPr>
        <sz val="10"/>
        <rFont val="宋体"/>
        <charset val="134"/>
      </rPr>
      <t>其他粮油事务支出</t>
    </r>
  </si>
  <si>
    <r>
      <t xml:space="preserve">  </t>
    </r>
    <r>
      <rPr>
        <sz val="10"/>
        <rFont val="宋体"/>
        <charset val="134"/>
      </rPr>
      <t>粮油储备</t>
    </r>
  </si>
  <si>
    <r>
      <t xml:space="preserve">    </t>
    </r>
    <r>
      <rPr>
        <sz val="10"/>
        <rFont val="宋体"/>
        <charset val="134"/>
      </rPr>
      <t>储备粮（油）库建设</t>
    </r>
    <phoneticPr fontId="2" type="noConversion"/>
  </si>
  <si>
    <r>
      <t xml:space="preserve">    </t>
    </r>
    <r>
      <rPr>
        <sz val="10"/>
        <rFont val="宋体"/>
        <charset val="134"/>
      </rPr>
      <t>其他粮油储备支出</t>
    </r>
  </si>
  <si>
    <t>预计上级补助减少</t>
    <phoneticPr fontId="2" type="noConversion"/>
  </si>
  <si>
    <r>
      <t xml:space="preserve">  </t>
    </r>
    <r>
      <rPr>
        <sz val="10"/>
        <rFont val="宋体"/>
        <charset val="134"/>
      </rPr>
      <t>重要商品储备</t>
    </r>
    <phoneticPr fontId="2" type="noConversion"/>
  </si>
  <si>
    <r>
      <t xml:space="preserve">    </t>
    </r>
    <r>
      <rPr>
        <sz val="10"/>
        <rFont val="宋体"/>
        <charset val="134"/>
      </rPr>
      <t>化肥储备</t>
    </r>
    <phoneticPr fontId="2" type="noConversion"/>
  </si>
  <si>
    <t>预计上级补助增加</t>
    <phoneticPr fontId="2" type="noConversion"/>
  </si>
  <si>
    <r>
      <t xml:space="preserve">  </t>
    </r>
    <r>
      <rPr>
        <sz val="10"/>
        <rFont val="宋体"/>
        <charset val="134"/>
      </rPr>
      <t>预备费</t>
    </r>
  </si>
  <si>
    <r>
      <t xml:space="preserve">    </t>
    </r>
    <r>
      <rPr>
        <sz val="10"/>
        <rFont val="宋体"/>
        <charset val="134"/>
      </rPr>
      <t>预备费</t>
    </r>
  </si>
  <si>
    <t>根据实际支出调整到相应支出科目</t>
    <phoneticPr fontId="2" type="noConversion"/>
  </si>
  <si>
    <r>
      <t xml:space="preserve">  </t>
    </r>
    <r>
      <rPr>
        <sz val="10"/>
        <rFont val="宋体"/>
        <charset val="134"/>
      </rPr>
      <t>年初预留</t>
    </r>
  </si>
  <si>
    <r>
      <t xml:space="preserve">    </t>
    </r>
    <r>
      <rPr>
        <sz val="10"/>
        <rFont val="宋体"/>
        <charset val="134"/>
      </rPr>
      <t>年初预留</t>
    </r>
  </si>
  <si>
    <t>根据调整工资和养老保险改革实际情况调整到相应支出科目</t>
    <phoneticPr fontId="2" type="noConversion"/>
  </si>
  <si>
    <r>
      <t xml:space="preserve">  </t>
    </r>
    <r>
      <rPr>
        <sz val="10"/>
        <rFont val="宋体"/>
        <charset val="134"/>
      </rPr>
      <t>其他支出</t>
    </r>
  </si>
  <si>
    <r>
      <t xml:space="preserve">    </t>
    </r>
    <r>
      <rPr>
        <sz val="10"/>
        <rFont val="宋体"/>
        <charset val="134"/>
      </rPr>
      <t>其他支出</t>
    </r>
  </si>
  <si>
    <r>
      <t xml:space="preserve">  </t>
    </r>
    <r>
      <rPr>
        <sz val="10"/>
        <rFont val="宋体"/>
        <charset val="134"/>
      </rPr>
      <t>地方政府一般债务付息支出</t>
    </r>
  </si>
  <si>
    <r>
      <t xml:space="preserve">    </t>
    </r>
    <r>
      <rPr>
        <sz val="10"/>
        <rFont val="宋体"/>
        <charset val="134"/>
      </rPr>
      <t>地方政府一般债券付息支出</t>
    </r>
  </si>
  <si>
    <t>主要是上半年新增债券付息</t>
    <phoneticPr fontId="2" type="noConversion"/>
  </si>
  <si>
    <r>
      <t xml:space="preserve">    </t>
    </r>
    <r>
      <rPr>
        <sz val="10"/>
        <rFont val="宋体"/>
        <charset val="134"/>
      </rPr>
      <t>地方政府其他一般债务付息支出</t>
    </r>
  </si>
  <si>
    <r>
      <t xml:space="preserve">  </t>
    </r>
    <r>
      <rPr>
        <sz val="10"/>
        <rFont val="宋体"/>
        <charset val="134"/>
      </rPr>
      <t>地方政府一般债务发行费用支出</t>
    </r>
  </si>
  <si>
    <r>
      <t xml:space="preserve">    </t>
    </r>
    <r>
      <rPr>
        <sz val="10"/>
        <rFont val="宋体"/>
        <charset val="134"/>
      </rPr>
      <t>地方政府一般债务发行费用支出</t>
    </r>
  </si>
  <si>
    <t>省转贷债券增加代发费用相应增加</t>
    <phoneticPr fontId="2" type="noConversion"/>
  </si>
  <si>
    <t>二、转移支出</t>
    <phoneticPr fontId="2" type="noConversion"/>
  </si>
  <si>
    <r>
      <t xml:space="preserve">  </t>
    </r>
    <r>
      <rPr>
        <sz val="10"/>
        <rFont val="宋体"/>
        <charset val="134"/>
      </rPr>
      <t>返还性支出</t>
    </r>
    <phoneticPr fontId="2" type="noConversion"/>
  </si>
  <si>
    <r>
      <t xml:space="preserve">    </t>
    </r>
    <r>
      <rPr>
        <sz val="10"/>
        <rFont val="宋体"/>
        <charset val="134"/>
      </rPr>
      <t>所得税基数返还支出</t>
    </r>
    <phoneticPr fontId="2" type="noConversion"/>
  </si>
  <si>
    <r>
      <t xml:space="preserve">    </t>
    </r>
    <r>
      <rPr>
        <sz val="10"/>
        <rFont val="宋体"/>
        <charset val="134"/>
      </rPr>
      <t>增值税返还支出</t>
    </r>
    <phoneticPr fontId="2" type="noConversion"/>
  </si>
  <si>
    <r>
      <t xml:space="preserve">  </t>
    </r>
    <r>
      <rPr>
        <sz val="10"/>
        <rFont val="宋体"/>
        <charset val="134"/>
      </rPr>
      <t>一般性转移支付</t>
    </r>
  </si>
  <si>
    <r>
      <t xml:space="preserve">    </t>
    </r>
    <r>
      <rPr>
        <sz val="10"/>
        <rFont val="宋体"/>
        <charset val="134"/>
      </rPr>
      <t>体制补助支出</t>
    </r>
  </si>
  <si>
    <r>
      <t xml:space="preserve">    </t>
    </r>
    <r>
      <rPr>
        <sz val="10"/>
        <rFont val="宋体"/>
        <charset val="134"/>
      </rPr>
      <t>均衡性转移支付支出</t>
    </r>
  </si>
  <si>
    <t>主要是整合调整为专项转移支付</t>
    <phoneticPr fontId="2" type="noConversion"/>
  </si>
  <si>
    <r>
      <t xml:space="preserve">    </t>
    </r>
    <r>
      <rPr>
        <sz val="10"/>
        <rFont val="宋体"/>
        <charset val="134"/>
      </rPr>
      <t>结算补助支出</t>
    </r>
  </si>
  <si>
    <r>
      <t xml:space="preserve">    </t>
    </r>
    <r>
      <rPr>
        <sz val="10"/>
        <rFont val="宋体"/>
        <charset val="134"/>
      </rPr>
      <t>其他一般性转移支付支出</t>
    </r>
  </si>
  <si>
    <r>
      <t xml:space="preserve">  </t>
    </r>
    <r>
      <rPr>
        <sz val="10"/>
        <rFont val="宋体"/>
        <charset val="134"/>
      </rPr>
      <t>专项转移支付</t>
    </r>
  </si>
  <si>
    <r>
      <t xml:space="preserve">    </t>
    </r>
    <r>
      <rPr>
        <sz val="10"/>
        <rFont val="宋体"/>
        <charset val="134"/>
      </rPr>
      <t>农林水</t>
    </r>
    <phoneticPr fontId="2" type="noConversion"/>
  </si>
  <si>
    <t>主要是精准扶贫奖补资金调整为县级支出和据实增加上年结转的洁美家园项目支出</t>
    <phoneticPr fontId="2" type="noConversion"/>
  </si>
  <si>
    <r>
      <t xml:space="preserve">  </t>
    </r>
    <r>
      <rPr>
        <sz val="10"/>
        <rFont val="宋体"/>
        <charset val="134"/>
      </rPr>
      <t>调出资金</t>
    </r>
    <phoneticPr fontId="2" type="noConversion"/>
  </si>
  <si>
    <r>
      <t xml:space="preserve">    </t>
    </r>
    <r>
      <rPr>
        <sz val="10"/>
        <rFont val="宋体"/>
        <charset val="134"/>
      </rPr>
      <t>补充预算稳定调节基金</t>
    </r>
    <phoneticPr fontId="2" type="noConversion"/>
  </si>
  <si>
    <r>
      <t xml:space="preserve">  </t>
    </r>
    <r>
      <rPr>
        <sz val="10"/>
        <rFont val="宋体"/>
        <charset val="134"/>
      </rPr>
      <t>年终结余</t>
    </r>
    <phoneticPr fontId="2" type="noConversion"/>
  </si>
  <si>
    <r>
      <t xml:space="preserve">    </t>
    </r>
    <r>
      <rPr>
        <sz val="10"/>
        <rFont val="宋体"/>
        <charset val="134"/>
      </rPr>
      <t>一般公共预算年终结余</t>
    </r>
    <phoneticPr fontId="2" type="noConversion"/>
  </si>
  <si>
    <r>
      <t xml:space="preserve">  </t>
    </r>
    <r>
      <rPr>
        <sz val="10"/>
        <rFont val="宋体"/>
        <charset val="134"/>
      </rPr>
      <t>债务转贷支出</t>
    </r>
    <phoneticPr fontId="2" type="noConversion"/>
  </si>
  <si>
    <r>
      <t xml:space="preserve">    </t>
    </r>
    <r>
      <rPr>
        <sz val="10"/>
        <rFont val="宋体"/>
        <charset val="134"/>
      </rPr>
      <t>地方政府一般债券转贷支出</t>
    </r>
    <phoneticPr fontId="2" type="noConversion"/>
  </si>
  <si>
    <r>
      <t>新增一般债券资金中转贷高新区村级卫生室</t>
    </r>
    <r>
      <rPr>
        <sz val="10"/>
        <rFont val="Times New Roman"/>
        <family val="1"/>
      </rPr>
      <t>300</t>
    </r>
    <r>
      <rPr>
        <sz val="10"/>
        <rFont val="宋体"/>
        <charset val="134"/>
      </rPr>
      <t>万</t>
    </r>
    <phoneticPr fontId="2" type="noConversion"/>
  </si>
  <si>
    <r>
      <t xml:space="preserve">  </t>
    </r>
    <r>
      <rPr>
        <sz val="10"/>
        <rFont val="宋体"/>
        <charset val="134"/>
      </rPr>
      <t>地方政府一般债务还本支出</t>
    </r>
  </si>
  <si>
    <r>
      <t xml:space="preserve">    </t>
    </r>
    <r>
      <rPr>
        <sz val="10"/>
        <rFont val="宋体"/>
        <charset val="134"/>
      </rPr>
      <t>地方政府一般债券还本支出</t>
    </r>
  </si>
  <si>
    <r>
      <t>支</t>
    </r>
    <r>
      <rPr>
        <b/>
        <sz val="11"/>
        <rFont val="Times New Roman"/>
        <family val="1"/>
      </rPr>
      <t xml:space="preserve">  </t>
    </r>
    <r>
      <rPr>
        <b/>
        <sz val="11"/>
        <rFont val="宋体"/>
        <charset val="134"/>
      </rPr>
      <t>出</t>
    </r>
    <r>
      <rPr>
        <b/>
        <sz val="11"/>
        <rFont val="Times New Roman"/>
        <family val="1"/>
      </rPr>
      <t xml:space="preserve">  </t>
    </r>
    <r>
      <rPr>
        <b/>
        <sz val="11"/>
        <rFont val="宋体"/>
        <charset val="134"/>
      </rPr>
      <t>合</t>
    </r>
    <r>
      <rPr>
        <b/>
        <sz val="11"/>
        <rFont val="Times New Roman"/>
        <family val="1"/>
      </rPr>
      <t xml:space="preserve">  </t>
    </r>
    <r>
      <rPr>
        <b/>
        <sz val="11"/>
        <rFont val="宋体"/>
        <charset val="134"/>
      </rPr>
      <t>计：</t>
    </r>
    <phoneticPr fontId="2" type="noConversion"/>
  </si>
  <si>
    <t>科目          编码</t>
    <phoneticPr fontId="2" type="noConversion"/>
  </si>
  <si>
    <t>一般公共服务支出</t>
  </si>
  <si>
    <t>社会保障和就业支出</t>
  </si>
  <si>
    <t>医疗卫生与计划生育支出</t>
  </si>
  <si>
    <t>住房保障支出</t>
  </si>
  <si>
    <t>国防支出</t>
  </si>
  <si>
    <t>公共安全支出</t>
  </si>
  <si>
    <t>教育支出</t>
  </si>
  <si>
    <t>科学技术支出</t>
  </si>
  <si>
    <t>文化体育与传媒支出</t>
  </si>
  <si>
    <t>节能环保支出</t>
  </si>
  <si>
    <t>城乡社区支出</t>
  </si>
  <si>
    <t>农林水支出</t>
  </si>
  <si>
    <t>交通运输支出</t>
  </si>
  <si>
    <t>商业服务业等支出</t>
  </si>
  <si>
    <t>援助其他地区支出</t>
  </si>
  <si>
    <t>国土海洋气象等支出</t>
  </si>
  <si>
    <t>粮油物资储备支出</t>
  </si>
  <si>
    <t>预备费</t>
  </si>
  <si>
    <t>其他支出</t>
  </si>
  <si>
    <t>转移性支出</t>
  </si>
  <si>
    <t>债务还本支出</t>
  </si>
  <si>
    <t>债务付息支出</t>
  </si>
  <si>
    <t>债务发行费用支出</t>
  </si>
  <si>
    <t>科目名称</t>
    <phoneticPr fontId="2" type="noConversion"/>
  </si>
  <si>
    <t>预算数</t>
    <phoneticPr fontId="2" type="noConversion"/>
  </si>
  <si>
    <t>调整预算数</t>
    <phoneticPr fontId="2" type="noConversion"/>
  </si>
  <si>
    <t>非税</t>
    <phoneticPr fontId="2" type="noConversion"/>
  </si>
  <si>
    <t>预算内</t>
    <phoneticPr fontId="2" type="noConversion"/>
  </si>
  <si>
    <t>专款</t>
    <phoneticPr fontId="2" type="noConversion"/>
  </si>
  <si>
    <t>债券</t>
    <phoneticPr fontId="2" type="noConversion"/>
  </si>
  <si>
    <t>单位：万元</t>
    <phoneticPr fontId="2" type="noConversion"/>
  </si>
  <si>
    <t>备注</t>
    <phoneticPr fontId="2" type="noConversion"/>
  </si>
  <si>
    <t>预计上级专款增加</t>
  </si>
  <si>
    <t>预计上级专款减少</t>
  </si>
  <si>
    <t>单位：万元</t>
  </si>
  <si>
    <t>预算数</t>
  </si>
  <si>
    <t>调整预算数</t>
  </si>
  <si>
    <t>比预算数</t>
  </si>
  <si>
    <t>二、转移性收入</t>
  </si>
  <si>
    <r>
      <t>附表</t>
    </r>
    <r>
      <rPr>
        <sz val="15"/>
        <rFont val="Times New Roman"/>
        <family val="1"/>
      </rPr>
      <t>1</t>
    </r>
    <r>
      <rPr>
        <sz val="15"/>
        <rFont val="黑体"/>
        <family val="3"/>
        <charset val="134"/>
      </rPr>
      <t>：</t>
    </r>
    <phoneticPr fontId="2" type="noConversion"/>
  </si>
  <si>
    <t>主要是年初预留工资调整和养老保险改革资金</t>
  </si>
  <si>
    <t>主要是年初预留工资调整和养老保险改革资金和预备费安排的城市管理纠纷化解资金</t>
  </si>
  <si>
    <r>
      <t>附表</t>
    </r>
    <r>
      <rPr>
        <sz val="12"/>
        <rFont val="Times New Roman"/>
        <family val="1"/>
      </rPr>
      <t>1</t>
    </r>
    <r>
      <rPr>
        <sz val="12"/>
        <rFont val="宋体"/>
        <charset val="134"/>
      </rPr>
      <t>：</t>
    </r>
    <phoneticPr fontId="2" type="noConversion"/>
  </si>
  <si>
    <r>
      <t>2017</t>
    </r>
    <r>
      <rPr>
        <sz val="20"/>
        <color indexed="8"/>
        <rFont val="方正大标宋简体"/>
        <charset val="134"/>
      </rPr>
      <t>年市本级一般公共预算收入调整情况表</t>
    </r>
    <phoneticPr fontId="2" type="noConversion"/>
  </si>
  <si>
    <r>
      <t>  </t>
    </r>
    <r>
      <rPr>
        <sz val="11"/>
        <color indexed="8"/>
        <rFont val="Tahoma"/>
        <family val="2"/>
      </rPr>
      <t>（一）税收收入</t>
    </r>
  </si>
  <si>
    <r>
      <t>     </t>
    </r>
    <r>
      <rPr>
        <sz val="11"/>
        <color indexed="8"/>
        <rFont val="Tahoma"/>
        <family val="2"/>
      </rPr>
      <t>增值税</t>
    </r>
  </si>
  <si>
    <r>
      <t>     </t>
    </r>
    <r>
      <rPr>
        <sz val="11"/>
        <color indexed="8"/>
        <rFont val="Tahoma"/>
        <family val="2"/>
      </rPr>
      <t>营业税</t>
    </r>
  </si>
  <si>
    <r>
      <t>     </t>
    </r>
    <r>
      <rPr>
        <sz val="11"/>
        <color indexed="8"/>
        <rFont val="Tahoma"/>
        <family val="2"/>
      </rPr>
      <t>企业所得税</t>
    </r>
  </si>
  <si>
    <r>
      <t>     </t>
    </r>
    <r>
      <rPr>
        <sz val="11"/>
        <color indexed="8"/>
        <rFont val="Tahoma"/>
        <family val="2"/>
      </rPr>
      <t>个人所得税</t>
    </r>
  </si>
  <si>
    <r>
      <t>     </t>
    </r>
    <r>
      <rPr>
        <sz val="11"/>
        <color indexed="8"/>
        <rFont val="Tahoma"/>
        <family val="2"/>
      </rPr>
      <t>资源税</t>
    </r>
  </si>
  <si>
    <r>
      <t>     </t>
    </r>
    <r>
      <rPr>
        <sz val="11"/>
        <color indexed="8"/>
        <rFont val="Tahoma"/>
        <family val="2"/>
      </rPr>
      <t>城市维护建设税</t>
    </r>
  </si>
  <si>
    <r>
      <t>     </t>
    </r>
    <r>
      <rPr>
        <sz val="11"/>
        <color indexed="8"/>
        <rFont val="Tahoma"/>
        <family val="2"/>
      </rPr>
      <t>房产税</t>
    </r>
  </si>
  <si>
    <r>
      <t>     </t>
    </r>
    <r>
      <rPr>
        <sz val="11"/>
        <color indexed="8"/>
        <rFont val="Tahoma"/>
        <family val="2"/>
      </rPr>
      <t>印花税</t>
    </r>
  </si>
  <si>
    <r>
      <t>     </t>
    </r>
    <r>
      <rPr>
        <sz val="11"/>
        <color indexed="8"/>
        <rFont val="Tahoma"/>
        <family val="2"/>
      </rPr>
      <t>城镇土地使用税</t>
    </r>
  </si>
  <si>
    <r>
      <t>     </t>
    </r>
    <r>
      <rPr>
        <sz val="11"/>
        <color indexed="8"/>
        <rFont val="Tahoma"/>
        <family val="2"/>
      </rPr>
      <t>土地增值税</t>
    </r>
  </si>
  <si>
    <r>
      <t>     </t>
    </r>
    <r>
      <rPr>
        <sz val="11"/>
        <color indexed="8"/>
        <rFont val="Tahoma"/>
        <family val="2"/>
      </rPr>
      <t>车船税</t>
    </r>
  </si>
  <si>
    <r>
      <t>     </t>
    </r>
    <r>
      <rPr>
        <sz val="11"/>
        <color indexed="8"/>
        <rFont val="Tahoma"/>
        <family val="2"/>
      </rPr>
      <t>耕地占用税</t>
    </r>
  </si>
  <si>
    <r>
      <t>     </t>
    </r>
    <r>
      <rPr>
        <sz val="11"/>
        <color indexed="8"/>
        <rFont val="Tahoma"/>
        <family val="2"/>
      </rPr>
      <t>契税</t>
    </r>
  </si>
  <si>
    <r>
      <t>     </t>
    </r>
    <r>
      <rPr>
        <sz val="11"/>
        <color indexed="8"/>
        <rFont val="Tahoma"/>
        <family val="2"/>
      </rPr>
      <t>烟叶税</t>
    </r>
  </si>
  <si>
    <r>
      <t>     </t>
    </r>
    <r>
      <rPr>
        <sz val="11"/>
        <color indexed="8"/>
        <rFont val="Tahoma"/>
        <family val="2"/>
      </rPr>
      <t>其他税收收入</t>
    </r>
  </si>
  <si>
    <r>
      <t>  </t>
    </r>
    <r>
      <rPr>
        <sz val="11"/>
        <color indexed="8"/>
        <rFont val="Tahoma"/>
        <family val="2"/>
      </rPr>
      <t>（二）非税收入</t>
    </r>
  </si>
  <si>
    <r>
      <t>     </t>
    </r>
    <r>
      <rPr>
        <sz val="11"/>
        <color indexed="8"/>
        <rFont val="Tahoma"/>
        <family val="2"/>
      </rPr>
      <t>专项收入</t>
    </r>
  </si>
  <si>
    <r>
      <t>     </t>
    </r>
    <r>
      <rPr>
        <sz val="11"/>
        <color indexed="8"/>
        <rFont val="Tahoma"/>
        <family val="2"/>
      </rPr>
      <t>行政事业性收费收入</t>
    </r>
  </si>
  <si>
    <r>
      <t>     </t>
    </r>
    <r>
      <rPr>
        <sz val="11"/>
        <color indexed="8"/>
        <rFont val="Tahoma"/>
        <family val="2"/>
      </rPr>
      <t>罚没收入</t>
    </r>
  </si>
  <si>
    <r>
      <t>     </t>
    </r>
    <r>
      <rPr>
        <sz val="11"/>
        <color indexed="8"/>
        <rFont val="Tahoma"/>
        <family val="2"/>
      </rPr>
      <t>国有资本经营收入</t>
    </r>
  </si>
  <si>
    <r>
      <t>     </t>
    </r>
    <r>
      <rPr>
        <sz val="11"/>
        <color indexed="8"/>
        <rFont val="Tahoma"/>
        <family val="2"/>
      </rPr>
      <t>国有资源（资产）有偿使用收入</t>
    </r>
  </si>
  <si>
    <r>
      <t>     </t>
    </r>
    <r>
      <rPr>
        <sz val="11"/>
        <color indexed="8"/>
        <rFont val="Tahoma"/>
        <family val="2"/>
      </rPr>
      <t>捐赠收入</t>
    </r>
  </si>
  <si>
    <r>
      <t>     </t>
    </r>
    <r>
      <rPr>
        <sz val="11"/>
        <color indexed="8"/>
        <rFont val="Tahoma"/>
        <family val="2"/>
      </rPr>
      <t>政府住房基金收入</t>
    </r>
  </si>
  <si>
    <r>
      <t>     </t>
    </r>
    <r>
      <rPr>
        <sz val="11"/>
        <color indexed="8"/>
        <rFont val="Tahoma"/>
        <family val="2"/>
      </rPr>
      <t>其他收入</t>
    </r>
  </si>
  <si>
    <r>
      <t>  </t>
    </r>
    <r>
      <rPr>
        <sz val="11"/>
        <color indexed="8"/>
        <rFont val="Tahoma"/>
        <family val="2"/>
      </rPr>
      <t>（一）返还性收入</t>
    </r>
  </si>
  <si>
    <r>
      <t>    </t>
    </r>
    <r>
      <rPr>
        <sz val="11"/>
        <color indexed="8"/>
        <rFont val="宋体"/>
        <charset val="134"/>
      </rPr>
      <t>税费返还收入</t>
    </r>
    <phoneticPr fontId="2" type="noConversion"/>
  </si>
  <si>
    <r>
      <t>  </t>
    </r>
    <r>
      <rPr>
        <sz val="11"/>
        <color indexed="8"/>
        <rFont val="Tahoma"/>
        <family val="2"/>
      </rPr>
      <t>（二）一般性转移支付收入</t>
    </r>
  </si>
  <si>
    <r>
      <t>    </t>
    </r>
    <r>
      <rPr>
        <sz val="11"/>
        <color indexed="8"/>
        <rFont val="Tahoma"/>
        <family val="2"/>
      </rPr>
      <t>均衡性转移支付收入</t>
    </r>
    <phoneticPr fontId="2" type="noConversion"/>
  </si>
  <si>
    <r>
      <t>    </t>
    </r>
    <r>
      <rPr>
        <sz val="11"/>
        <color indexed="8"/>
        <rFont val="Tahoma"/>
        <family val="2"/>
      </rPr>
      <t>县级基本财力保障机制奖补资金收入</t>
    </r>
    <phoneticPr fontId="2" type="noConversion"/>
  </si>
  <si>
    <r>
      <t>    </t>
    </r>
    <r>
      <rPr>
        <sz val="11"/>
        <color indexed="8"/>
        <rFont val="Tahoma"/>
        <family val="2"/>
      </rPr>
      <t>结算补助收入</t>
    </r>
    <phoneticPr fontId="2" type="noConversion"/>
  </si>
  <si>
    <r>
      <t>    </t>
    </r>
    <r>
      <rPr>
        <sz val="11"/>
        <color indexed="8"/>
        <rFont val="Tahoma"/>
        <family val="2"/>
      </rPr>
      <t>成品油税费改革转移支付补助收入</t>
    </r>
    <phoneticPr fontId="2" type="noConversion"/>
  </si>
  <si>
    <r>
      <t>    </t>
    </r>
    <r>
      <rPr>
        <sz val="11"/>
        <color indexed="8"/>
        <rFont val="Tahoma"/>
        <family val="2"/>
      </rPr>
      <t>基层公检法司转移支付收入</t>
    </r>
    <phoneticPr fontId="2" type="noConversion"/>
  </si>
  <si>
    <r>
      <t>    </t>
    </r>
    <r>
      <rPr>
        <sz val="11"/>
        <color indexed="8"/>
        <rFont val="Tahoma"/>
        <family val="2"/>
      </rPr>
      <t>城乡义务教育转移支付收入</t>
    </r>
    <phoneticPr fontId="2" type="noConversion"/>
  </si>
  <si>
    <r>
      <t>    </t>
    </r>
    <r>
      <rPr>
        <sz val="11"/>
        <color indexed="8"/>
        <rFont val="Tahoma"/>
        <family val="2"/>
      </rPr>
      <t>基本养老金转移支付收入</t>
    </r>
    <phoneticPr fontId="2" type="noConversion"/>
  </si>
  <si>
    <r>
      <t>    </t>
    </r>
    <r>
      <rPr>
        <sz val="11"/>
        <color indexed="8"/>
        <rFont val="Tahoma"/>
        <family val="2"/>
      </rPr>
      <t>产粮大县奖励资金收入</t>
    </r>
    <phoneticPr fontId="2" type="noConversion"/>
  </si>
  <si>
    <r>
      <t>    </t>
    </r>
    <r>
      <rPr>
        <sz val="11"/>
        <color indexed="8"/>
        <rFont val="Tahoma"/>
        <family val="2"/>
      </rPr>
      <t>重点生态功能区转移支付收入</t>
    </r>
    <phoneticPr fontId="2" type="noConversion"/>
  </si>
  <si>
    <r>
      <t>    </t>
    </r>
    <r>
      <rPr>
        <sz val="11"/>
        <color indexed="8"/>
        <rFont val="Tahoma"/>
        <family val="2"/>
      </rPr>
      <t>固定数额补助收入</t>
    </r>
    <phoneticPr fontId="2" type="noConversion"/>
  </si>
  <si>
    <r>
      <t>  </t>
    </r>
    <r>
      <rPr>
        <sz val="11"/>
        <color indexed="8"/>
        <rFont val="Tahoma"/>
        <family val="2"/>
      </rPr>
      <t>（三）专项转移支付收入</t>
    </r>
  </si>
  <si>
    <r>
      <t>    </t>
    </r>
    <r>
      <rPr>
        <sz val="11"/>
        <color indexed="8"/>
        <rFont val="Tahoma"/>
        <family val="2"/>
      </rPr>
      <t>一般公共服务</t>
    </r>
    <r>
      <rPr>
        <sz val="11"/>
        <color indexed="8"/>
        <rFont val="Times New Roman"/>
        <family val="1"/>
      </rPr>
      <t> </t>
    </r>
  </si>
  <si>
    <r>
      <t>    </t>
    </r>
    <r>
      <rPr>
        <sz val="11"/>
        <color indexed="8"/>
        <rFont val="Tahoma"/>
        <family val="2"/>
      </rPr>
      <t>公共安全</t>
    </r>
  </si>
  <si>
    <r>
      <t>    </t>
    </r>
    <r>
      <rPr>
        <sz val="11"/>
        <color indexed="8"/>
        <rFont val="Tahoma"/>
        <family val="2"/>
      </rPr>
      <t>教育</t>
    </r>
  </si>
  <si>
    <r>
      <t>    </t>
    </r>
    <r>
      <rPr>
        <sz val="11"/>
        <color indexed="8"/>
        <rFont val="Tahoma"/>
        <family val="2"/>
      </rPr>
      <t>科学技术</t>
    </r>
  </si>
  <si>
    <r>
      <t>    </t>
    </r>
    <r>
      <rPr>
        <sz val="11"/>
        <color indexed="8"/>
        <rFont val="Tahoma"/>
        <family val="2"/>
      </rPr>
      <t>文化体育与传媒</t>
    </r>
  </si>
  <si>
    <r>
      <t>    </t>
    </r>
    <r>
      <rPr>
        <sz val="11"/>
        <color indexed="8"/>
        <rFont val="Tahoma"/>
        <family val="2"/>
      </rPr>
      <t>社会保障和就业</t>
    </r>
  </si>
  <si>
    <r>
      <t>    </t>
    </r>
    <r>
      <rPr>
        <sz val="11"/>
        <color indexed="8"/>
        <rFont val="Tahoma"/>
        <family val="2"/>
      </rPr>
      <t>医疗卫生与计划生育</t>
    </r>
  </si>
  <si>
    <r>
      <t>    </t>
    </r>
    <r>
      <rPr>
        <sz val="11"/>
        <color indexed="8"/>
        <rFont val="Tahoma"/>
        <family val="2"/>
      </rPr>
      <t>节能环保</t>
    </r>
    <r>
      <rPr>
        <sz val="11"/>
        <color indexed="8"/>
        <rFont val="Times New Roman"/>
        <family val="1"/>
      </rPr>
      <t> </t>
    </r>
  </si>
  <si>
    <r>
      <t>    </t>
    </r>
    <r>
      <rPr>
        <sz val="11"/>
        <color indexed="8"/>
        <rFont val="Tahoma"/>
        <family val="2"/>
      </rPr>
      <t>城乡社区</t>
    </r>
  </si>
  <si>
    <r>
      <t>    </t>
    </r>
    <r>
      <rPr>
        <sz val="11"/>
        <color indexed="8"/>
        <rFont val="Tahoma"/>
        <family val="2"/>
      </rPr>
      <t>农林水</t>
    </r>
    <r>
      <rPr>
        <sz val="11"/>
        <color indexed="8"/>
        <rFont val="Times New Roman"/>
        <family val="1"/>
      </rPr>
      <t> </t>
    </r>
  </si>
  <si>
    <r>
      <t>    </t>
    </r>
    <r>
      <rPr>
        <sz val="11"/>
        <color indexed="8"/>
        <rFont val="Tahoma"/>
        <family val="2"/>
      </rPr>
      <t>交通运输</t>
    </r>
    <r>
      <rPr>
        <sz val="11"/>
        <color indexed="8"/>
        <rFont val="Times New Roman"/>
        <family val="1"/>
      </rPr>
      <t> </t>
    </r>
  </si>
  <si>
    <r>
      <t>    </t>
    </r>
    <r>
      <rPr>
        <sz val="11"/>
        <color indexed="8"/>
        <rFont val="Tahoma"/>
        <family val="2"/>
      </rPr>
      <t>资源勘探信息等</t>
    </r>
  </si>
  <si>
    <r>
      <t>    </t>
    </r>
    <r>
      <rPr>
        <sz val="11"/>
        <color indexed="8"/>
        <rFont val="Tahoma"/>
        <family val="2"/>
      </rPr>
      <t>商业服务业等</t>
    </r>
    <r>
      <rPr>
        <sz val="11"/>
        <color indexed="8"/>
        <rFont val="Times New Roman"/>
        <family val="1"/>
      </rPr>
      <t> </t>
    </r>
  </si>
  <si>
    <r>
      <t>    </t>
    </r>
    <r>
      <rPr>
        <sz val="11"/>
        <color indexed="8"/>
        <rFont val="Tahoma"/>
        <family val="2"/>
      </rPr>
      <t>金融</t>
    </r>
  </si>
  <si>
    <r>
      <t>    </t>
    </r>
    <r>
      <rPr>
        <sz val="11"/>
        <color indexed="8"/>
        <rFont val="Tahoma"/>
        <family val="2"/>
      </rPr>
      <t>国土海洋气象等</t>
    </r>
  </si>
  <si>
    <r>
      <t>    </t>
    </r>
    <r>
      <rPr>
        <sz val="11"/>
        <color indexed="8"/>
        <rFont val="Tahoma"/>
        <family val="2"/>
      </rPr>
      <t>住房保障</t>
    </r>
  </si>
  <si>
    <r>
      <t>    </t>
    </r>
    <r>
      <rPr>
        <sz val="11"/>
        <color indexed="8"/>
        <rFont val="Tahoma"/>
        <family val="2"/>
      </rPr>
      <t>粮油物资储备</t>
    </r>
  </si>
  <si>
    <r>
      <t>    </t>
    </r>
    <r>
      <rPr>
        <sz val="11"/>
        <color indexed="8"/>
        <rFont val="Tahoma"/>
        <family val="2"/>
      </rPr>
      <t>其他支出</t>
    </r>
  </si>
  <si>
    <r>
      <t>    </t>
    </r>
    <r>
      <rPr>
        <sz val="11"/>
        <color indexed="8"/>
        <rFont val="Tahoma"/>
        <family val="2"/>
      </rPr>
      <t>体制上解收入</t>
    </r>
  </si>
  <si>
    <r>
      <t>    </t>
    </r>
    <r>
      <rPr>
        <sz val="11"/>
        <color indexed="8"/>
        <rFont val="Tahoma"/>
        <family val="2"/>
      </rPr>
      <t>专项上解收入</t>
    </r>
  </si>
  <si>
    <r>
      <t>  </t>
    </r>
    <r>
      <rPr>
        <sz val="11"/>
        <color indexed="8"/>
        <rFont val="Tahoma"/>
        <family val="2"/>
      </rPr>
      <t>（五）上年结转收入</t>
    </r>
  </si>
  <si>
    <r>
      <t>    </t>
    </r>
    <r>
      <rPr>
        <sz val="11"/>
        <color indexed="8"/>
        <rFont val="宋体"/>
        <charset val="134"/>
      </rPr>
      <t>争取中央、省补助或动用历年结转</t>
    </r>
    <phoneticPr fontId="2" type="noConversion"/>
  </si>
  <si>
    <r>
      <t>    </t>
    </r>
    <r>
      <rPr>
        <sz val="11"/>
        <color indexed="8"/>
        <rFont val="Tahoma"/>
        <family val="2"/>
      </rPr>
      <t>上年专项结转</t>
    </r>
  </si>
  <si>
    <r>
      <t>  </t>
    </r>
    <r>
      <rPr>
        <sz val="11"/>
        <color indexed="8"/>
        <rFont val="Tahoma"/>
        <family val="2"/>
      </rPr>
      <t>（六）调入资金</t>
    </r>
  </si>
  <si>
    <r>
      <t>     </t>
    </r>
    <r>
      <rPr>
        <sz val="11"/>
        <color indexed="8"/>
        <rFont val="Tahoma"/>
        <family val="2"/>
      </rPr>
      <t>其中：从预算稳定调节基金调入</t>
    </r>
  </si>
  <si>
    <r>
      <t xml:space="preserve"> </t>
    </r>
    <r>
      <rPr>
        <sz val="11"/>
        <color indexed="8"/>
        <rFont val="宋体"/>
        <charset val="134"/>
      </rPr>
      <t>（七）债务收入</t>
    </r>
    <phoneticPr fontId="2" type="noConversion"/>
  </si>
  <si>
    <r>
      <t>    </t>
    </r>
    <r>
      <rPr>
        <sz val="11"/>
        <color indexed="8"/>
        <rFont val="Tahoma"/>
        <family val="2"/>
      </rPr>
      <t>地方政府债务收入</t>
    </r>
  </si>
  <si>
    <r>
      <t>      </t>
    </r>
    <r>
      <rPr>
        <sz val="11"/>
        <color indexed="8"/>
        <rFont val="Tahoma"/>
        <family val="2"/>
      </rPr>
      <t>一般债务收入</t>
    </r>
  </si>
  <si>
    <r>
      <t>        </t>
    </r>
    <r>
      <rPr>
        <sz val="11"/>
        <color indexed="8"/>
        <rFont val="Tahoma"/>
        <family val="2"/>
      </rPr>
      <t>地方政府一般债券收入</t>
    </r>
  </si>
  <si>
    <r>
      <t>收</t>
    </r>
    <r>
      <rPr>
        <sz val="11"/>
        <color indexed="8"/>
        <rFont val="Times New Roman"/>
        <family val="1"/>
      </rPr>
      <t>    </t>
    </r>
    <r>
      <rPr>
        <sz val="11"/>
        <color indexed="8"/>
        <rFont val="Tahoma"/>
        <family val="2"/>
      </rPr>
      <t>入</t>
    </r>
    <r>
      <rPr>
        <sz val="11"/>
        <color indexed="8"/>
        <rFont val="Times New Roman"/>
        <family val="1"/>
      </rPr>
      <t>    </t>
    </r>
    <r>
      <rPr>
        <sz val="11"/>
        <color indexed="8"/>
        <rFont val="Tahoma"/>
        <family val="2"/>
      </rPr>
      <t>合</t>
    </r>
    <r>
      <rPr>
        <sz val="11"/>
        <color indexed="8"/>
        <rFont val="Times New Roman"/>
        <family val="1"/>
      </rPr>
      <t>    </t>
    </r>
    <r>
      <rPr>
        <sz val="11"/>
        <color indexed="8"/>
        <rFont val="Tahoma"/>
        <family val="2"/>
      </rPr>
      <t>计</t>
    </r>
  </si>
  <si>
    <r>
      <t>项</t>
    </r>
    <r>
      <rPr>
        <b/>
        <sz val="11"/>
        <color indexed="8"/>
        <rFont val="Times New Roman"/>
        <family val="1"/>
      </rPr>
      <t>        </t>
    </r>
    <r>
      <rPr>
        <b/>
        <sz val="11"/>
        <color indexed="8"/>
        <rFont val="Tahoma"/>
        <family val="2"/>
      </rPr>
      <t>目</t>
    </r>
  </si>
  <si>
    <r>
      <t>增减</t>
    </r>
    <r>
      <rPr>
        <b/>
        <sz val="11"/>
        <color indexed="8"/>
        <rFont val="Times New Roman"/>
        <family val="1"/>
      </rPr>
      <t>+-</t>
    </r>
  </si>
  <si>
    <t>一、市本级一般公共预算收入</t>
    <phoneticPr fontId="2" type="noConversion"/>
  </si>
  <si>
    <r>
      <t>2017</t>
    </r>
    <r>
      <rPr>
        <sz val="20"/>
        <rFont val="方正大标宋简体"/>
        <charset val="134"/>
      </rPr>
      <t>年市本级一般公共预算支出预算调整表</t>
    </r>
    <phoneticPr fontId="2" type="noConversion"/>
  </si>
  <si>
    <r>
      <t>比预算数增减</t>
    </r>
    <r>
      <rPr>
        <b/>
        <sz val="10"/>
        <rFont val="Times New Roman"/>
        <family val="1"/>
      </rPr>
      <t>+-</t>
    </r>
    <phoneticPr fontId="2" type="noConversion"/>
  </si>
  <si>
    <t>一、市本级一般公共预算支出</t>
    <phoneticPr fontId="2" type="noConversion"/>
  </si>
  <si>
    <r>
      <t xml:space="preserve">  </t>
    </r>
    <r>
      <rPr>
        <sz val="10"/>
        <rFont val="宋体"/>
        <charset val="134"/>
      </rPr>
      <t>人大事务</t>
    </r>
  </si>
  <si>
    <r>
      <t xml:space="preserve">    </t>
    </r>
    <r>
      <rPr>
        <sz val="10"/>
        <rFont val="宋体"/>
        <charset val="134"/>
      </rPr>
      <t>行政运行（人大事务）</t>
    </r>
  </si>
  <si>
    <r>
      <t xml:space="preserve">    </t>
    </r>
    <r>
      <rPr>
        <sz val="10"/>
        <rFont val="宋体"/>
        <charset val="134"/>
      </rPr>
      <t>一般行政管理事务（人大事务）</t>
    </r>
  </si>
  <si>
    <t>预计上级专款增加</t>
    <phoneticPr fontId="2" type="noConversion"/>
  </si>
  <si>
    <r>
      <t xml:space="preserve">    </t>
    </r>
    <r>
      <rPr>
        <sz val="10"/>
        <rFont val="宋体"/>
        <charset val="134"/>
      </rPr>
      <t>人大会议</t>
    </r>
    <phoneticPr fontId="2" type="noConversion"/>
  </si>
  <si>
    <t>主要是年初预留的会议费</t>
    <phoneticPr fontId="2" type="noConversion"/>
  </si>
  <si>
    <r>
      <t xml:space="preserve">    </t>
    </r>
    <r>
      <rPr>
        <sz val="10"/>
        <rFont val="宋体"/>
        <charset val="134"/>
      </rPr>
      <t>人大立法</t>
    </r>
  </si>
  <si>
    <r>
      <t xml:space="preserve">    </t>
    </r>
    <r>
      <rPr>
        <sz val="10"/>
        <rFont val="宋体"/>
        <charset val="134"/>
      </rPr>
      <t>人大代表履职能力提升</t>
    </r>
  </si>
  <si>
    <r>
      <t xml:space="preserve">    </t>
    </r>
    <r>
      <rPr>
        <sz val="10"/>
        <rFont val="宋体"/>
        <charset val="134"/>
      </rPr>
      <t>代表工作</t>
    </r>
  </si>
  <si>
    <r>
      <t xml:space="preserve">  </t>
    </r>
    <r>
      <rPr>
        <sz val="10"/>
        <rFont val="宋体"/>
        <charset val="134"/>
      </rPr>
      <t>政协事务</t>
    </r>
  </si>
  <si>
    <r>
      <t xml:space="preserve">    </t>
    </r>
    <r>
      <rPr>
        <sz val="10"/>
        <rFont val="宋体"/>
        <charset val="134"/>
      </rPr>
      <t>行政运行（政协事务）</t>
    </r>
  </si>
  <si>
    <r>
      <t xml:space="preserve">    </t>
    </r>
    <r>
      <rPr>
        <sz val="10"/>
        <rFont val="宋体"/>
        <charset val="134"/>
      </rPr>
      <t>一般行政管理事务（政协事务）</t>
    </r>
    <phoneticPr fontId="2" type="noConversion"/>
  </si>
  <si>
    <r>
      <t xml:space="preserve">    </t>
    </r>
    <r>
      <rPr>
        <sz val="10"/>
        <rFont val="宋体"/>
        <charset val="134"/>
      </rPr>
      <t>机关服务（政协事务）</t>
    </r>
  </si>
  <si>
    <r>
      <t xml:space="preserve">    </t>
    </r>
    <r>
      <rPr>
        <sz val="10"/>
        <rFont val="宋体"/>
        <charset val="134"/>
      </rPr>
      <t>政协会议</t>
    </r>
  </si>
  <si>
    <r>
      <t xml:space="preserve">    </t>
    </r>
    <r>
      <rPr>
        <sz val="10"/>
        <rFont val="宋体"/>
        <charset val="134"/>
      </rPr>
      <t>委员视察</t>
    </r>
  </si>
  <si>
    <r>
      <t xml:space="preserve">    </t>
    </r>
    <r>
      <rPr>
        <sz val="10"/>
        <rFont val="宋体"/>
        <charset val="134"/>
      </rPr>
      <t>参政议政（政协事务）</t>
    </r>
  </si>
  <si>
    <r>
      <t xml:space="preserve">    </t>
    </r>
    <r>
      <rPr>
        <sz val="10"/>
        <rFont val="宋体"/>
        <charset val="134"/>
      </rPr>
      <t>其他政协事务支出</t>
    </r>
  </si>
  <si>
    <r>
      <t xml:space="preserve">  </t>
    </r>
    <r>
      <rPr>
        <sz val="10"/>
        <rFont val="宋体"/>
        <charset val="134"/>
      </rPr>
      <t>政府办公厅（室）及相关机构事务</t>
    </r>
  </si>
  <si>
    <r>
      <t xml:space="preserve">    </t>
    </r>
    <r>
      <rPr>
        <sz val="10"/>
        <rFont val="宋体"/>
        <charset val="134"/>
      </rPr>
      <t>行政运行（政府办公厅（室）及相关机构事务）</t>
    </r>
  </si>
  <si>
    <r>
      <t xml:space="preserve">    </t>
    </r>
    <r>
      <rPr>
        <sz val="10"/>
        <rFont val="宋体"/>
        <charset val="134"/>
      </rPr>
      <t>一般行政管理事务（政府办公厅（室）及相关机构事务）</t>
    </r>
  </si>
  <si>
    <r>
      <t xml:space="preserve">    </t>
    </r>
    <r>
      <rPr>
        <sz val="10"/>
        <rFont val="宋体"/>
        <charset val="134"/>
      </rPr>
      <t>机关服务（政府办公厅（室）及相关机构事务）</t>
    </r>
  </si>
  <si>
    <r>
      <t xml:space="preserve">    </t>
    </r>
    <r>
      <rPr>
        <sz val="10"/>
        <rFont val="宋体"/>
        <charset val="134"/>
      </rPr>
      <t>专项服务</t>
    </r>
  </si>
  <si>
    <r>
      <t xml:space="preserve">    </t>
    </r>
    <r>
      <rPr>
        <sz val="10"/>
        <rFont val="宋体"/>
        <charset val="134"/>
      </rPr>
      <t>专项业务活动</t>
    </r>
  </si>
  <si>
    <r>
      <t xml:space="preserve">    </t>
    </r>
    <r>
      <rPr>
        <sz val="10"/>
        <rFont val="宋体"/>
        <charset val="134"/>
      </rPr>
      <t>政务公开审批</t>
    </r>
  </si>
  <si>
    <r>
      <t xml:space="preserve">    </t>
    </r>
    <r>
      <rPr>
        <sz val="10"/>
        <rFont val="宋体"/>
        <charset val="134"/>
      </rPr>
      <t>法制建设</t>
    </r>
  </si>
  <si>
    <r>
      <t xml:space="preserve">    </t>
    </r>
    <r>
      <rPr>
        <sz val="10"/>
        <rFont val="宋体"/>
        <charset val="134"/>
      </rPr>
      <t>信访事务</t>
    </r>
  </si>
  <si>
    <r>
      <t xml:space="preserve">    </t>
    </r>
    <r>
      <rPr>
        <sz val="10"/>
        <rFont val="宋体"/>
        <charset val="134"/>
      </rPr>
      <t>事业运行（政府办公厅（室）及相关机构事务）</t>
    </r>
  </si>
  <si>
    <r>
      <t xml:space="preserve">    </t>
    </r>
    <r>
      <rPr>
        <sz val="10"/>
        <rFont val="宋体"/>
        <charset val="134"/>
      </rPr>
      <t>其他政府办公厅（室）及相关机构事务支出</t>
    </r>
  </si>
  <si>
    <r>
      <t xml:space="preserve">  </t>
    </r>
    <r>
      <rPr>
        <sz val="10"/>
        <rFont val="宋体"/>
        <charset val="134"/>
      </rPr>
      <t>发展与改革事务</t>
    </r>
  </si>
  <si>
    <r>
      <t xml:space="preserve">    </t>
    </r>
    <r>
      <rPr>
        <sz val="10"/>
        <rFont val="宋体"/>
        <charset val="134"/>
      </rPr>
      <t>行政运行（发展与改革事务）</t>
    </r>
  </si>
  <si>
    <t>主要是年初结转调整</t>
    <phoneticPr fontId="2" type="noConversion"/>
  </si>
  <si>
    <r>
      <t xml:space="preserve">    </t>
    </r>
    <r>
      <rPr>
        <sz val="10"/>
        <rFont val="宋体"/>
        <charset val="134"/>
      </rPr>
      <t>物价管理</t>
    </r>
  </si>
  <si>
    <r>
      <t xml:space="preserve">    </t>
    </r>
    <r>
      <rPr>
        <sz val="10"/>
        <rFont val="宋体"/>
        <charset val="134"/>
      </rPr>
      <t>事业运行（发展与改革事务）</t>
    </r>
  </si>
  <si>
    <r>
      <t xml:space="preserve">    </t>
    </r>
    <r>
      <rPr>
        <sz val="10"/>
        <rFont val="宋体"/>
        <charset val="134"/>
      </rPr>
      <t>其他发展与改革事务支出</t>
    </r>
    <phoneticPr fontId="2" type="noConversion"/>
  </si>
  <si>
    <r>
      <t xml:space="preserve">  </t>
    </r>
    <r>
      <rPr>
        <sz val="10"/>
        <rFont val="宋体"/>
        <charset val="134"/>
      </rPr>
      <t>统计信息事务</t>
    </r>
  </si>
  <si>
    <r>
      <t xml:space="preserve">    </t>
    </r>
    <r>
      <rPr>
        <sz val="10"/>
        <rFont val="宋体"/>
        <charset val="134"/>
      </rPr>
      <t>行政运行（统计信息事务）</t>
    </r>
  </si>
  <si>
    <r>
      <t xml:space="preserve">    </t>
    </r>
    <r>
      <rPr>
        <sz val="10"/>
        <rFont val="宋体"/>
        <charset val="134"/>
      </rPr>
      <t>专项统计业务</t>
    </r>
  </si>
  <si>
    <r>
      <t xml:space="preserve">    </t>
    </r>
    <r>
      <rPr>
        <sz val="10"/>
        <rFont val="宋体"/>
        <charset val="134"/>
      </rPr>
      <t>统计管理</t>
    </r>
    <phoneticPr fontId="2" type="noConversion"/>
  </si>
  <si>
    <t>预计上级专款增加和预备费安排的住户调查经费</t>
    <phoneticPr fontId="2" type="noConversion"/>
  </si>
  <si>
    <r>
      <t xml:space="preserve">    </t>
    </r>
    <r>
      <rPr>
        <sz val="10"/>
        <rFont val="宋体"/>
        <charset val="134"/>
      </rPr>
      <t>其他统计信息事务支出</t>
    </r>
    <phoneticPr fontId="2" type="noConversion"/>
  </si>
  <si>
    <r>
      <t xml:space="preserve">  </t>
    </r>
    <r>
      <rPr>
        <sz val="10"/>
        <rFont val="宋体"/>
        <charset val="134"/>
      </rPr>
      <t>财政事务</t>
    </r>
  </si>
  <si>
    <r>
      <t xml:space="preserve">    </t>
    </r>
    <r>
      <rPr>
        <sz val="10"/>
        <rFont val="宋体"/>
        <charset val="134"/>
      </rPr>
      <t>行政运行（财政事务）</t>
    </r>
  </si>
  <si>
    <r>
      <t xml:space="preserve">    </t>
    </r>
    <r>
      <rPr>
        <sz val="10"/>
        <rFont val="宋体"/>
        <charset val="134"/>
      </rPr>
      <t>一般行政管理事务（财政事务）</t>
    </r>
  </si>
  <si>
    <r>
      <t xml:space="preserve">    </t>
    </r>
    <r>
      <rPr>
        <sz val="10"/>
        <rFont val="宋体"/>
        <charset val="134"/>
      </rPr>
      <t>机关服务（财政事务）</t>
    </r>
  </si>
  <si>
    <r>
      <t xml:space="preserve">    </t>
    </r>
    <r>
      <rPr>
        <sz val="10"/>
        <rFont val="宋体"/>
        <charset val="134"/>
      </rPr>
      <t>预算改革业务</t>
    </r>
  </si>
  <si>
    <t>据实增加上年结转项目</t>
    <phoneticPr fontId="2" type="noConversion"/>
  </si>
  <si>
    <r>
      <t xml:space="preserve">    </t>
    </r>
    <r>
      <rPr>
        <sz val="10"/>
        <rFont val="宋体"/>
        <charset val="134"/>
      </rPr>
      <t>财政国库业务</t>
    </r>
  </si>
  <si>
    <r>
      <t xml:space="preserve">    </t>
    </r>
    <r>
      <rPr>
        <sz val="10"/>
        <rFont val="宋体"/>
        <charset val="134"/>
      </rPr>
      <t>信息化建设（财政事务）</t>
    </r>
  </si>
  <si>
    <r>
      <t xml:space="preserve">    </t>
    </r>
    <r>
      <rPr>
        <sz val="10"/>
        <rFont val="宋体"/>
        <charset val="134"/>
      </rPr>
      <t>其他财政事务支出</t>
    </r>
  </si>
  <si>
    <r>
      <t xml:space="preserve">  </t>
    </r>
    <r>
      <rPr>
        <sz val="10"/>
        <rFont val="宋体"/>
        <charset val="134"/>
      </rPr>
      <t>税收事务</t>
    </r>
  </si>
  <si>
    <r>
      <t xml:space="preserve">    </t>
    </r>
    <r>
      <rPr>
        <sz val="10"/>
        <rFont val="宋体"/>
        <charset val="134"/>
      </rPr>
      <t>行政运行（税收事务）</t>
    </r>
  </si>
  <si>
    <r>
      <t xml:space="preserve">  </t>
    </r>
    <r>
      <rPr>
        <sz val="10"/>
        <rFont val="宋体"/>
        <charset val="134"/>
      </rPr>
      <t>审计事务</t>
    </r>
  </si>
  <si>
    <r>
      <t xml:space="preserve">    </t>
    </r>
    <r>
      <rPr>
        <sz val="10"/>
        <rFont val="宋体"/>
        <charset val="134"/>
      </rPr>
      <t>行政运行（审计事务）</t>
    </r>
  </si>
  <si>
    <r>
      <t xml:space="preserve">    </t>
    </r>
    <r>
      <rPr>
        <sz val="10"/>
        <rFont val="宋体"/>
        <charset val="134"/>
      </rPr>
      <t>一般行政管理事务（审计事务）</t>
    </r>
  </si>
  <si>
    <r>
      <t xml:space="preserve">    </t>
    </r>
    <r>
      <rPr>
        <sz val="10"/>
        <rFont val="宋体"/>
        <charset val="134"/>
      </rPr>
      <t>其他审计事务支出</t>
    </r>
  </si>
  <si>
    <r>
      <t xml:space="preserve">  </t>
    </r>
    <r>
      <rPr>
        <sz val="10"/>
        <rFont val="宋体"/>
        <charset val="134"/>
      </rPr>
      <t>人力资源事务</t>
    </r>
  </si>
  <si>
    <r>
      <t xml:space="preserve">    </t>
    </r>
    <r>
      <rPr>
        <sz val="10"/>
        <rFont val="宋体"/>
        <charset val="134"/>
      </rPr>
      <t>行政运行（人力资源事务）</t>
    </r>
  </si>
  <si>
    <r>
      <t xml:space="preserve">    </t>
    </r>
    <r>
      <rPr>
        <sz val="10"/>
        <rFont val="宋体"/>
        <charset val="134"/>
      </rPr>
      <t>一般行政管理事务（人力资源事务）</t>
    </r>
  </si>
  <si>
    <r>
      <t xml:space="preserve">    </t>
    </r>
    <r>
      <rPr>
        <sz val="10"/>
        <rFont val="宋体"/>
        <charset val="134"/>
      </rPr>
      <t>军队转业干部安置</t>
    </r>
  </si>
  <si>
    <r>
      <t xml:space="preserve">    </t>
    </r>
    <r>
      <rPr>
        <sz val="10"/>
        <rFont val="宋体"/>
        <charset val="134"/>
      </rPr>
      <t>引进人才费用</t>
    </r>
  </si>
  <si>
    <r>
      <t xml:space="preserve">    </t>
    </r>
    <r>
      <rPr>
        <sz val="10"/>
        <rFont val="宋体"/>
        <charset val="134"/>
      </rPr>
      <t>公务员招考</t>
    </r>
  </si>
  <si>
    <r>
      <t xml:space="preserve">    </t>
    </r>
    <r>
      <rPr>
        <sz val="10"/>
        <rFont val="宋体"/>
        <charset val="134"/>
      </rPr>
      <t>事业运行（人力资源事务）</t>
    </r>
  </si>
  <si>
    <r>
      <t xml:space="preserve">    </t>
    </r>
    <r>
      <rPr>
        <sz val="10"/>
        <rFont val="宋体"/>
        <charset val="134"/>
      </rPr>
      <t>其他人力资源事务支出</t>
    </r>
    <phoneticPr fontId="2" type="noConversion"/>
  </si>
  <si>
    <r>
      <t xml:space="preserve">  </t>
    </r>
    <r>
      <rPr>
        <sz val="10"/>
        <rFont val="宋体"/>
        <charset val="134"/>
      </rPr>
      <t>纪检监察事务</t>
    </r>
  </si>
  <si>
    <r>
      <t xml:space="preserve">    </t>
    </r>
    <r>
      <rPr>
        <sz val="10"/>
        <rFont val="宋体"/>
        <charset val="134"/>
      </rPr>
      <t>行政运行（纪检监察事务）</t>
    </r>
  </si>
  <si>
    <r>
      <t xml:space="preserve">    </t>
    </r>
    <r>
      <rPr>
        <sz val="10"/>
        <rFont val="宋体"/>
        <charset val="134"/>
      </rPr>
      <t>大案要案查处</t>
    </r>
  </si>
  <si>
    <t>非税减少</t>
    <phoneticPr fontId="2" type="noConversion"/>
  </si>
  <si>
    <r>
      <t xml:space="preserve">    </t>
    </r>
    <r>
      <rPr>
        <sz val="10"/>
        <rFont val="宋体"/>
        <charset val="134"/>
      </rPr>
      <t>派驻派出机构</t>
    </r>
  </si>
  <si>
    <r>
      <t xml:space="preserve">    </t>
    </r>
    <r>
      <rPr>
        <sz val="10"/>
        <rFont val="宋体"/>
        <charset val="134"/>
      </rPr>
      <t>事业运行（纪检监察事务）</t>
    </r>
  </si>
  <si>
    <r>
      <t xml:space="preserve">    </t>
    </r>
    <r>
      <rPr>
        <sz val="10"/>
        <rFont val="宋体"/>
        <charset val="134"/>
      </rPr>
      <t>其他纪检监察事务支出</t>
    </r>
  </si>
  <si>
    <r>
      <t xml:space="preserve">  </t>
    </r>
    <r>
      <rPr>
        <sz val="10"/>
        <rFont val="宋体"/>
        <charset val="134"/>
      </rPr>
      <t>商贸事务</t>
    </r>
  </si>
  <si>
    <r>
      <t xml:space="preserve">    </t>
    </r>
    <r>
      <rPr>
        <sz val="10"/>
        <rFont val="宋体"/>
        <charset val="134"/>
      </rPr>
      <t>行政运行（商贸事务）</t>
    </r>
  </si>
  <si>
    <r>
      <t xml:space="preserve">    </t>
    </r>
    <r>
      <rPr>
        <sz val="10"/>
        <rFont val="宋体"/>
        <charset val="134"/>
      </rPr>
      <t>招商引资</t>
    </r>
  </si>
  <si>
    <t>主要是预备费安排的招商经费</t>
    <phoneticPr fontId="2" type="noConversion"/>
  </si>
  <si>
    <r>
      <t xml:space="preserve">    </t>
    </r>
    <r>
      <rPr>
        <sz val="10"/>
        <rFont val="宋体"/>
        <charset val="134"/>
      </rPr>
      <t>其他商贸事务支出</t>
    </r>
    <phoneticPr fontId="2" type="noConversion"/>
  </si>
  <si>
    <r>
      <t xml:space="preserve">  </t>
    </r>
    <r>
      <rPr>
        <sz val="10"/>
        <rFont val="宋体"/>
        <charset val="134"/>
      </rPr>
      <t>知识产权事务</t>
    </r>
    <phoneticPr fontId="2" type="noConversion"/>
  </si>
  <si>
    <r>
      <t xml:space="preserve">    </t>
    </r>
    <r>
      <rPr>
        <sz val="10"/>
        <rFont val="宋体"/>
        <charset val="134"/>
      </rPr>
      <t>其他知识产权事务支出</t>
    </r>
    <phoneticPr fontId="2" type="noConversion"/>
  </si>
  <si>
    <r>
      <t xml:space="preserve">  </t>
    </r>
    <r>
      <rPr>
        <sz val="10"/>
        <rFont val="宋体"/>
        <charset val="134"/>
      </rPr>
      <t>工商行政管理事务</t>
    </r>
  </si>
  <si>
    <r>
      <t xml:space="preserve">    </t>
    </r>
    <r>
      <rPr>
        <sz val="10"/>
        <rFont val="宋体"/>
        <charset val="134"/>
      </rPr>
      <t>行政运行（工商行政管理事务）</t>
    </r>
  </si>
  <si>
    <r>
      <t xml:space="preserve">    </t>
    </r>
    <r>
      <rPr>
        <sz val="10"/>
        <rFont val="宋体"/>
        <charset val="134"/>
      </rPr>
      <t>工商行政管理专项</t>
    </r>
    <phoneticPr fontId="2" type="noConversion"/>
  </si>
  <si>
    <r>
      <t xml:space="preserve">    </t>
    </r>
    <r>
      <rPr>
        <sz val="10"/>
        <rFont val="宋体"/>
        <charset val="134"/>
      </rPr>
      <t>其他工商行政管理事务支出</t>
    </r>
  </si>
  <si>
    <r>
      <t xml:space="preserve">  </t>
    </r>
    <r>
      <rPr>
        <sz val="10"/>
        <rFont val="宋体"/>
        <charset val="134"/>
      </rPr>
      <t>质量技术监督与检验检疫事务</t>
    </r>
  </si>
  <si>
    <r>
      <t xml:space="preserve">    </t>
    </r>
    <r>
      <rPr>
        <sz val="10"/>
        <rFont val="宋体"/>
        <charset val="134"/>
      </rPr>
      <t>行政运行（质量技术监督与检验检疫事务）</t>
    </r>
  </si>
  <si>
    <r>
      <t xml:space="preserve">    </t>
    </r>
    <r>
      <rPr>
        <sz val="10"/>
        <rFont val="宋体"/>
        <charset val="134"/>
      </rPr>
      <t>出入境检验检疫行政执法和业务管理</t>
    </r>
  </si>
  <si>
    <r>
      <t xml:space="preserve">    </t>
    </r>
    <r>
      <rPr>
        <sz val="10"/>
        <rFont val="宋体"/>
        <charset val="134"/>
      </rPr>
      <t>质量技术监督行政执法及业务管理</t>
    </r>
  </si>
  <si>
    <r>
      <t xml:space="preserve">    </t>
    </r>
    <r>
      <rPr>
        <sz val="10"/>
        <rFont val="宋体"/>
        <charset val="134"/>
      </rPr>
      <t>质量技术监督技术支持</t>
    </r>
  </si>
  <si>
    <r>
      <t xml:space="preserve">    </t>
    </r>
    <r>
      <rPr>
        <sz val="10"/>
        <rFont val="宋体"/>
        <charset val="134"/>
      </rPr>
      <t>认证认可监督管理</t>
    </r>
  </si>
  <si>
    <r>
      <t xml:space="preserve">    </t>
    </r>
    <r>
      <rPr>
        <sz val="10"/>
        <rFont val="宋体"/>
        <charset val="134"/>
      </rPr>
      <t>标准化管理</t>
    </r>
  </si>
  <si>
    <r>
      <t xml:space="preserve">    </t>
    </r>
    <r>
      <rPr>
        <sz val="10"/>
        <rFont val="宋体"/>
        <charset val="134"/>
      </rPr>
      <t>事业运行（质量技术监督与检验检疫事务）</t>
    </r>
  </si>
  <si>
    <r>
      <t xml:space="preserve">  </t>
    </r>
    <r>
      <rPr>
        <sz val="10"/>
        <rFont val="宋体"/>
        <charset val="134"/>
      </rPr>
      <t>民族事务</t>
    </r>
  </si>
  <si>
    <r>
      <t xml:space="preserve">    </t>
    </r>
    <r>
      <rPr>
        <sz val="10"/>
        <rFont val="宋体"/>
        <charset val="134"/>
      </rPr>
      <t>行政运行（民族事务）</t>
    </r>
  </si>
  <si>
    <r>
      <t xml:space="preserve">    </t>
    </r>
    <r>
      <rPr>
        <sz val="10"/>
        <rFont val="宋体"/>
        <charset val="134"/>
      </rPr>
      <t>其他民族事务支出</t>
    </r>
    <phoneticPr fontId="2" type="noConversion"/>
  </si>
  <si>
    <r>
      <t xml:space="preserve">  </t>
    </r>
    <r>
      <rPr>
        <sz val="10"/>
        <rFont val="宋体"/>
        <charset val="134"/>
      </rPr>
      <t>宗教事务</t>
    </r>
  </si>
  <si>
    <r>
      <t xml:space="preserve">    </t>
    </r>
    <r>
      <rPr>
        <sz val="10"/>
        <rFont val="宋体"/>
        <charset val="134"/>
      </rPr>
      <t>行政运行（宗教事务）</t>
    </r>
  </si>
  <si>
    <r>
      <t xml:space="preserve">    </t>
    </r>
    <r>
      <rPr>
        <sz val="10"/>
        <rFont val="宋体"/>
        <charset val="134"/>
      </rPr>
      <t>其他宗教事务支出</t>
    </r>
    <phoneticPr fontId="2" type="noConversion"/>
  </si>
  <si>
    <r>
      <t xml:space="preserve">  </t>
    </r>
    <r>
      <rPr>
        <sz val="10"/>
        <rFont val="宋体"/>
        <charset val="134"/>
      </rPr>
      <t>港澳台侨事务</t>
    </r>
  </si>
  <si>
    <r>
      <t xml:space="preserve">    </t>
    </r>
    <r>
      <rPr>
        <sz val="10"/>
        <rFont val="宋体"/>
        <charset val="134"/>
      </rPr>
      <t>行政运行（港澳台侨事务）</t>
    </r>
  </si>
  <si>
    <r>
      <t xml:space="preserve">    </t>
    </r>
    <r>
      <rPr>
        <sz val="10"/>
        <rFont val="宋体"/>
        <charset val="134"/>
      </rPr>
      <t>台湾事务</t>
    </r>
  </si>
  <si>
    <r>
      <t xml:space="preserve">    </t>
    </r>
    <r>
      <rPr>
        <sz val="10"/>
        <rFont val="宋体"/>
        <charset val="134"/>
      </rPr>
      <t>华侨事务</t>
    </r>
    <r>
      <rPr>
        <sz val="10"/>
        <rFont val="Times New Roman"/>
        <family val="1"/>
      </rPr>
      <t xml:space="preserve">    </t>
    </r>
    <phoneticPr fontId="2" type="noConversion"/>
  </si>
  <si>
    <r>
      <t xml:space="preserve">  </t>
    </r>
    <r>
      <rPr>
        <sz val="10"/>
        <rFont val="宋体"/>
        <charset val="134"/>
      </rPr>
      <t>档案事务</t>
    </r>
  </si>
  <si>
    <r>
      <t xml:space="preserve">    </t>
    </r>
    <r>
      <rPr>
        <sz val="10"/>
        <rFont val="宋体"/>
        <charset val="134"/>
      </rPr>
      <t>行政运行（档案事务）</t>
    </r>
  </si>
  <si>
    <r>
      <t xml:space="preserve">    </t>
    </r>
    <r>
      <rPr>
        <sz val="10"/>
        <rFont val="宋体"/>
        <charset val="134"/>
      </rPr>
      <t>机关服务（档案事务）</t>
    </r>
  </si>
  <si>
    <r>
      <t xml:space="preserve">    </t>
    </r>
    <r>
      <rPr>
        <sz val="10"/>
        <rFont val="宋体"/>
        <charset val="134"/>
      </rPr>
      <t>其他档案事务支出</t>
    </r>
  </si>
  <si>
    <r>
      <t xml:space="preserve">  </t>
    </r>
    <r>
      <rPr>
        <sz val="10"/>
        <rFont val="宋体"/>
        <charset val="134"/>
      </rPr>
      <t>民主党派及工商联事务</t>
    </r>
  </si>
  <si>
    <r>
      <t xml:space="preserve">    </t>
    </r>
    <r>
      <rPr>
        <sz val="10"/>
        <rFont val="宋体"/>
        <charset val="134"/>
      </rPr>
      <t>行政运行（民主党派及工商联事务）</t>
    </r>
  </si>
  <si>
    <r>
      <t xml:space="preserve">    </t>
    </r>
    <r>
      <rPr>
        <sz val="10"/>
        <rFont val="宋体"/>
        <charset val="134"/>
      </rPr>
      <t>一般行政管理事务（民主党派及工商联事务）</t>
    </r>
  </si>
  <si>
    <r>
      <t xml:space="preserve">    </t>
    </r>
    <r>
      <rPr>
        <sz val="10"/>
        <rFont val="宋体"/>
        <charset val="134"/>
      </rPr>
      <t>参政议政（民主党派及工商联事务）</t>
    </r>
  </si>
  <si>
    <r>
      <t xml:space="preserve">    </t>
    </r>
    <r>
      <rPr>
        <sz val="10"/>
        <rFont val="宋体"/>
        <charset val="134"/>
      </rPr>
      <t>其他民主党派及工商联事务支出</t>
    </r>
  </si>
  <si>
    <r>
      <t xml:space="preserve">  </t>
    </r>
    <r>
      <rPr>
        <sz val="10"/>
        <rFont val="宋体"/>
        <charset val="134"/>
      </rPr>
      <t>群众团体事务</t>
    </r>
  </si>
  <si>
    <r>
      <t xml:space="preserve">    </t>
    </r>
    <r>
      <rPr>
        <sz val="10"/>
        <rFont val="宋体"/>
        <charset val="134"/>
      </rPr>
      <t>行政运行（群众团体事务）</t>
    </r>
  </si>
  <si>
    <r>
      <t xml:space="preserve">    </t>
    </r>
    <r>
      <rPr>
        <sz val="10"/>
        <rFont val="宋体"/>
        <charset val="134"/>
      </rPr>
      <t>一般行政管理事务（群众团体事务）</t>
    </r>
  </si>
  <si>
    <r>
      <t xml:space="preserve">    </t>
    </r>
    <r>
      <rPr>
        <sz val="10"/>
        <rFont val="宋体"/>
        <charset val="134"/>
      </rPr>
      <t>其他群众团体事务支出</t>
    </r>
    <phoneticPr fontId="2" type="noConversion"/>
  </si>
  <si>
    <r>
      <t xml:space="preserve">  </t>
    </r>
    <r>
      <rPr>
        <sz val="10"/>
        <rFont val="宋体"/>
        <charset val="134"/>
      </rPr>
      <t>党委办公厅（室）及相关机构事务</t>
    </r>
    <phoneticPr fontId="2" type="noConversion"/>
  </si>
  <si>
    <r>
      <t xml:space="preserve">    </t>
    </r>
    <r>
      <rPr>
        <sz val="10"/>
        <rFont val="宋体"/>
        <charset val="134"/>
      </rPr>
      <t>行政运行（党委办公厅（室）及相关机构事务）</t>
    </r>
  </si>
  <si>
    <r>
      <t xml:space="preserve">    </t>
    </r>
    <r>
      <rPr>
        <sz val="10"/>
        <rFont val="宋体"/>
        <charset val="134"/>
      </rPr>
      <t>一般行政管理事务（党委办公厅（室）及相关机构事务）</t>
    </r>
  </si>
  <si>
    <r>
      <t xml:space="preserve">    </t>
    </r>
    <r>
      <rPr>
        <sz val="10"/>
        <rFont val="宋体"/>
        <charset val="134"/>
      </rPr>
      <t>专项业务（党委办公厅（室）及相关机构事务）</t>
    </r>
  </si>
  <si>
    <t>主要是增加上年结转的电子政务内网建设资金</t>
    <phoneticPr fontId="2" type="noConversion"/>
  </si>
  <si>
    <r>
      <t xml:space="preserve">    </t>
    </r>
    <r>
      <rPr>
        <sz val="10"/>
        <rFont val="宋体"/>
        <charset val="134"/>
      </rPr>
      <t>其他党委办公厅（室）及相关机构事务支出</t>
    </r>
    <phoneticPr fontId="2" type="noConversion"/>
  </si>
  <si>
    <r>
      <t xml:space="preserve">  </t>
    </r>
    <r>
      <rPr>
        <sz val="10"/>
        <rFont val="宋体"/>
        <charset val="134"/>
      </rPr>
      <t>组织事务</t>
    </r>
  </si>
  <si>
    <r>
      <t xml:space="preserve">    </t>
    </r>
    <r>
      <rPr>
        <sz val="10"/>
        <rFont val="宋体"/>
        <charset val="134"/>
      </rPr>
      <t>行政运行（组织事务）</t>
    </r>
  </si>
  <si>
    <r>
      <t xml:space="preserve">    </t>
    </r>
    <r>
      <rPr>
        <sz val="10"/>
        <rFont val="宋体"/>
        <charset val="134"/>
      </rPr>
      <t>一般行政管理事务（组织事务）</t>
    </r>
  </si>
  <si>
    <r>
      <t xml:space="preserve">    </t>
    </r>
    <r>
      <rPr>
        <sz val="10"/>
        <rFont val="宋体"/>
        <charset val="134"/>
      </rPr>
      <t>其他组织事务支出</t>
    </r>
  </si>
  <si>
    <t>主要是预备费安排的人才超市建设</t>
    <phoneticPr fontId="2" type="noConversion"/>
  </si>
  <si>
    <r>
      <t xml:space="preserve">  </t>
    </r>
    <r>
      <rPr>
        <sz val="10"/>
        <rFont val="宋体"/>
        <charset val="134"/>
      </rPr>
      <t>宣传事务</t>
    </r>
  </si>
  <si>
    <r>
      <t xml:space="preserve">    </t>
    </r>
    <r>
      <rPr>
        <sz val="10"/>
        <rFont val="宋体"/>
        <charset val="134"/>
      </rPr>
      <t>行政运行（宣传事务）</t>
    </r>
  </si>
  <si>
    <r>
      <t xml:space="preserve">    </t>
    </r>
    <r>
      <rPr>
        <sz val="10"/>
        <rFont val="宋体"/>
        <charset val="134"/>
      </rPr>
      <t>其他宣传事务支出</t>
    </r>
    <phoneticPr fontId="2" type="noConversion"/>
  </si>
  <si>
    <r>
      <t xml:space="preserve">  </t>
    </r>
    <r>
      <rPr>
        <sz val="10"/>
        <rFont val="宋体"/>
        <charset val="134"/>
      </rPr>
      <t>统战事务</t>
    </r>
  </si>
  <si>
    <r>
      <t xml:space="preserve">    </t>
    </r>
    <r>
      <rPr>
        <sz val="10"/>
        <rFont val="宋体"/>
        <charset val="134"/>
      </rPr>
      <t>行政运行（统战事务）</t>
    </r>
  </si>
  <si>
    <r>
      <t xml:space="preserve">    </t>
    </r>
    <r>
      <rPr>
        <sz val="10"/>
        <rFont val="宋体"/>
        <charset val="134"/>
      </rPr>
      <t>事业运行（统战事务）</t>
    </r>
  </si>
  <si>
    <r>
      <t xml:space="preserve">    </t>
    </r>
    <r>
      <rPr>
        <sz val="10"/>
        <rFont val="宋体"/>
        <charset val="134"/>
      </rPr>
      <t>其他统战事务支出</t>
    </r>
  </si>
  <si>
    <r>
      <t xml:space="preserve">  </t>
    </r>
    <r>
      <rPr>
        <sz val="10"/>
        <rFont val="宋体"/>
        <charset val="134"/>
      </rPr>
      <t>其他共产党事务支出</t>
    </r>
  </si>
  <si>
    <r>
      <t xml:space="preserve">    </t>
    </r>
    <r>
      <rPr>
        <sz val="10"/>
        <rFont val="宋体"/>
        <charset val="134"/>
      </rPr>
      <t>一般行政管理事务</t>
    </r>
    <phoneticPr fontId="2" type="noConversion"/>
  </si>
  <si>
    <r>
      <t xml:space="preserve">    </t>
    </r>
    <r>
      <rPr>
        <sz val="10"/>
        <rFont val="宋体"/>
        <charset val="134"/>
      </rPr>
      <t>其他共产党事务支出（其他共产党事务支出）</t>
    </r>
  </si>
  <si>
    <r>
      <t xml:space="preserve">  </t>
    </r>
    <r>
      <rPr>
        <sz val="10"/>
        <rFont val="宋体"/>
        <charset val="134"/>
      </rPr>
      <t>其他一般公共服务支出</t>
    </r>
  </si>
  <si>
    <r>
      <t xml:space="preserve">    </t>
    </r>
    <r>
      <rPr>
        <sz val="10"/>
        <rFont val="宋体"/>
        <charset val="134"/>
      </rPr>
      <t>其他一般公共服务支出</t>
    </r>
  </si>
  <si>
    <t>预计上级专款减少</t>
    <phoneticPr fontId="2" type="noConversion"/>
  </si>
  <si>
    <r>
      <t xml:space="preserve">  </t>
    </r>
    <r>
      <rPr>
        <sz val="10"/>
        <rFont val="宋体"/>
        <charset val="134"/>
      </rPr>
      <t>其他国防支出</t>
    </r>
  </si>
  <si>
    <r>
      <t xml:space="preserve">    </t>
    </r>
    <r>
      <rPr>
        <sz val="10"/>
        <rFont val="宋体"/>
        <charset val="134"/>
      </rPr>
      <t>其他国防支出</t>
    </r>
  </si>
  <si>
    <t>主要是上年结转的预备役军官岗位津贴经费</t>
    <phoneticPr fontId="2" type="noConversion"/>
  </si>
  <si>
    <r>
      <t xml:space="preserve">  </t>
    </r>
    <r>
      <rPr>
        <sz val="10"/>
        <rFont val="宋体"/>
        <charset val="134"/>
      </rPr>
      <t>武装警察</t>
    </r>
  </si>
  <si>
    <r>
      <t xml:space="preserve">    </t>
    </r>
    <r>
      <rPr>
        <sz val="10"/>
        <rFont val="宋体"/>
        <charset val="134"/>
      </rPr>
      <t>消防</t>
    </r>
  </si>
  <si>
    <t>非税调整</t>
    <phoneticPr fontId="2" type="noConversion"/>
  </si>
  <si>
    <r>
      <t xml:space="preserve">    </t>
    </r>
    <r>
      <rPr>
        <sz val="10"/>
        <rFont val="宋体"/>
        <charset val="134"/>
      </rPr>
      <t>警卫</t>
    </r>
  </si>
  <si>
    <r>
      <t xml:space="preserve">  </t>
    </r>
    <r>
      <rPr>
        <sz val="10"/>
        <rFont val="宋体"/>
        <charset val="134"/>
      </rPr>
      <t>公安</t>
    </r>
  </si>
  <si>
    <r>
      <t xml:space="preserve">    </t>
    </r>
    <r>
      <rPr>
        <sz val="10"/>
        <rFont val="宋体"/>
        <charset val="134"/>
      </rPr>
      <t>行政运行（公安）</t>
    </r>
  </si>
  <si>
    <t>主要是项目调剂</t>
    <phoneticPr fontId="2" type="noConversion"/>
  </si>
  <si>
    <r>
      <t xml:space="preserve">    </t>
    </r>
    <r>
      <rPr>
        <sz val="10"/>
        <rFont val="宋体"/>
        <charset val="134"/>
      </rPr>
      <t>治安管理</t>
    </r>
  </si>
  <si>
    <r>
      <t xml:space="preserve">    </t>
    </r>
    <r>
      <rPr>
        <sz val="10"/>
        <rFont val="宋体"/>
        <charset val="134"/>
      </rPr>
      <t>刑事侦查</t>
    </r>
  </si>
  <si>
    <r>
      <t xml:space="preserve">    </t>
    </r>
    <r>
      <rPr>
        <sz val="10"/>
        <rFont val="宋体"/>
        <charset val="134"/>
      </rPr>
      <t>行动技术管理</t>
    </r>
  </si>
  <si>
    <r>
      <t xml:space="preserve">    </t>
    </r>
    <r>
      <rPr>
        <sz val="10"/>
        <rFont val="宋体"/>
        <charset val="134"/>
      </rPr>
      <t>禁毒管理</t>
    </r>
    <phoneticPr fontId="2" type="noConversion"/>
  </si>
  <si>
    <r>
      <t xml:space="preserve">    </t>
    </r>
    <r>
      <rPr>
        <sz val="10"/>
        <rFont val="宋体"/>
        <charset val="134"/>
      </rPr>
      <t>道路交通管理</t>
    </r>
  </si>
  <si>
    <r>
      <t xml:space="preserve">    </t>
    </r>
    <r>
      <rPr>
        <sz val="10"/>
        <rFont val="宋体"/>
        <charset val="134"/>
      </rPr>
      <t>网络侦控管理</t>
    </r>
  </si>
  <si>
    <r>
      <t xml:space="preserve">    </t>
    </r>
    <r>
      <rPr>
        <sz val="10"/>
        <rFont val="宋体"/>
        <charset val="134"/>
      </rPr>
      <t>反恐怖</t>
    </r>
  </si>
  <si>
    <r>
      <t xml:space="preserve">    </t>
    </r>
    <r>
      <rPr>
        <sz val="10"/>
        <rFont val="宋体"/>
        <charset val="134"/>
      </rPr>
      <t>网络运行及维护（公安）</t>
    </r>
  </si>
  <si>
    <r>
      <t xml:space="preserve">    </t>
    </r>
    <r>
      <rPr>
        <sz val="10"/>
        <rFont val="宋体"/>
        <charset val="134"/>
      </rPr>
      <t>拘押收教场所管理</t>
    </r>
  </si>
  <si>
    <r>
      <t xml:space="preserve">    </t>
    </r>
    <r>
      <rPr>
        <sz val="10"/>
        <rFont val="宋体"/>
        <charset val="134"/>
      </rPr>
      <t>信息化建设（公安）</t>
    </r>
  </si>
  <si>
    <t>主要是预计上级专款减少和非税支出减少</t>
    <phoneticPr fontId="2" type="noConversion"/>
  </si>
  <si>
    <r>
      <t xml:space="preserve">    </t>
    </r>
    <r>
      <rPr>
        <sz val="10"/>
        <rFont val="宋体"/>
        <charset val="134"/>
      </rPr>
      <t>其他公安支出</t>
    </r>
  </si>
  <si>
    <r>
      <t xml:space="preserve">  </t>
    </r>
    <r>
      <rPr>
        <sz val="10"/>
        <rFont val="宋体"/>
        <charset val="134"/>
      </rPr>
      <t>国家安全</t>
    </r>
  </si>
  <si>
    <r>
      <t xml:space="preserve">    </t>
    </r>
    <r>
      <rPr>
        <sz val="10"/>
        <rFont val="宋体"/>
        <charset val="134"/>
      </rPr>
      <t>其他国家安全支出</t>
    </r>
  </si>
  <si>
    <r>
      <t xml:space="preserve">  </t>
    </r>
    <r>
      <rPr>
        <sz val="10"/>
        <rFont val="宋体"/>
        <charset val="134"/>
      </rPr>
      <t>司法</t>
    </r>
  </si>
  <si>
    <r>
      <t xml:space="preserve">    </t>
    </r>
    <r>
      <rPr>
        <sz val="10"/>
        <rFont val="宋体"/>
        <charset val="134"/>
      </rPr>
      <t>行政运行（司法）</t>
    </r>
  </si>
  <si>
    <r>
      <t xml:space="preserve">    </t>
    </r>
    <r>
      <rPr>
        <sz val="10"/>
        <rFont val="宋体"/>
        <charset val="134"/>
      </rPr>
      <t>基层司法业务</t>
    </r>
    <phoneticPr fontId="2" type="noConversion"/>
  </si>
  <si>
    <r>
      <t xml:space="preserve">    </t>
    </r>
    <r>
      <rPr>
        <sz val="10"/>
        <rFont val="宋体"/>
        <charset val="134"/>
      </rPr>
      <t>普法宣传</t>
    </r>
  </si>
  <si>
    <r>
      <t xml:space="preserve">    </t>
    </r>
    <r>
      <rPr>
        <sz val="10"/>
        <rFont val="宋体"/>
        <charset val="134"/>
      </rPr>
      <t>法律援助</t>
    </r>
  </si>
  <si>
    <r>
      <t xml:space="preserve">    </t>
    </r>
    <r>
      <rPr>
        <sz val="10"/>
        <rFont val="宋体"/>
        <charset val="134"/>
      </rPr>
      <t>仲裁</t>
    </r>
  </si>
  <si>
    <r>
      <t xml:space="preserve">    </t>
    </r>
    <r>
      <rPr>
        <sz val="10"/>
        <rFont val="宋体"/>
        <charset val="134"/>
      </rPr>
      <t>社区矫正</t>
    </r>
  </si>
  <si>
    <r>
      <t xml:space="preserve">    </t>
    </r>
    <r>
      <rPr>
        <sz val="10"/>
        <rFont val="宋体"/>
        <charset val="134"/>
      </rPr>
      <t>其他司法支出</t>
    </r>
  </si>
  <si>
    <r>
      <t xml:space="preserve">  </t>
    </r>
    <r>
      <rPr>
        <sz val="10"/>
        <rFont val="宋体"/>
        <charset val="134"/>
      </rPr>
      <t>国家保密</t>
    </r>
  </si>
  <si>
    <r>
      <t xml:space="preserve">    </t>
    </r>
    <r>
      <rPr>
        <sz val="10"/>
        <rFont val="宋体"/>
        <charset val="134"/>
      </rPr>
      <t>行政运行（国家保密）</t>
    </r>
  </si>
  <si>
    <r>
      <t xml:space="preserve">    </t>
    </r>
    <r>
      <rPr>
        <sz val="10"/>
        <rFont val="宋体"/>
        <charset val="134"/>
      </rPr>
      <t>一般行政管理事务（国家保密）</t>
    </r>
  </si>
  <si>
    <r>
      <t xml:space="preserve">    </t>
    </r>
    <r>
      <rPr>
        <sz val="10"/>
        <rFont val="宋体"/>
        <charset val="134"/>
      </rPr>
      <t>保密管理</t>
    </r>
    <phoneticPr fontId="2" type="noConversion"/>
  </si>
  <si>
    <r>
      <t xml:space="preserve">  </t>
    </r>
    <r>
      <rPr>
        <sz val="10"/>
        <rFont val="宋体"/>
        <charset val="134"/>
      </rPr>
      <t>教育管理事务</t>
    </r>
  </si>
  <si>
    <r>
      <t xml:space="preserve">    </t>
    </r>
    <r>
      <rPr>
        <sz val="10"/>
        <rFont val="宋体"/>
        <charset val="134"/>
      </rPr>
      <t>行政运行（教育管理事务）</t>
    </r>
  </si>
  <si>
    <t>主要是根据省要求调剂教育科目</t>
    <phoneticPr fontId="2" type="noConversion"/>
  </si>
  <si>
    <r>
      <t xml:space="preserve">    </t>
    </r>
    <r>
      <rPr>
        <sz val="10"/>
        <rFont val="宋体"/>
        <charset val="134"/>
      </rPr>
      <t>其他教育管理事务支出</t>
    </r>
  </si>
  <si>
    <r>
      <t xml:space="preserve">  </t>
    </r>
    <r>
      <rPr>
        <sz val="10"/>
        <rFont val="宋体"/>
        <charset val="134"/>
      </rPr>
      <t>普通教育</t>
    </r>
  </si>
  <si>
    <r>
      <t xml:space="preserve">    </t>
    </r>
    <r>
      <rPr>
        <sz val="10"/>
        <rFont val="宋体"/>
        <charset val="134"/>
      </rPr>
      <t>学前教育</t>
    </r>
  </si>
  <si>
    <r>
      <t xml:space="preserve">    </t>
    </r>
    <r>
      <rPr>
        <sz val="10"/>
        <rFont val="宋体"/>
        <charset val="134"/>
      </rPr>
      <t>高中教育</t>
    </r>
  </si>
  <si>
    <t>主要是非税收入由专户管理调整到金库管理</t>
    <phoneticPr fontId="2" type="noConversion"/>
  </si>
  <si>
    <r>
      <t xml:space="preserve">    </t>
    </r>
    <r>
      <rPr>
        <sz val="10"/>
        <rFont val="宋体"/>
        <charset val="134"/>
      </rPr>
      <t>其他普通教育支出</t>
    </r>
  </si>
  <si>
    <r>
      <t xml:space="preserve">  </t>
    </r>
    <r>
      <rPr>
        <sz val="10"/>
        <rFont val="宋体"/>
        <charset val="134"/>
      </rPr>
      <t>职业教育</t>
    </r>
  </si>
  <si>
    <r>
      <t xml:space="preserve">    </t>
    </r>
    <r>
      <rPr>
        <sz val="10"/>
        <rFont val="宋体"/>
        <charset val="134"/>
      </rPr>
      <t>中专教育</t>
    </r>
    <phoneticPr fontId="2" type="noConversion"/>
  </si>
  <si>
    <r>
      <t xml:space="preserve">    </t>
    </r>
    <r>
      <rPr>
        <sz val="10"/>
        <rFont val="宋体"/>
        <charset val="134"/>
      </rPr>
      <t>技校教育</t>
    </r>
  </si>
  <si>
    <r>
      <t xml:space="preserve">    </t>
    </r>
    <r>
      <rPr>
        <sz val="10"/>
        <rFont val="宋体"/>
        <charset val="134"/>
      </rPr>
      <t>高等职业教育</t>
    </r>
  </si>
  <si>
    <r>
      <t xml:space="preserve">    </t>
    </r>
    <r>
      <rPr>
        <sz val="10"/>
        <rFont val="宋体"/>
        <charset val="134"/>
      </rPr>
      <t>其他职业教育支出</t>
    </r>
  </si>
  <si>
    <r>
      <t xml:space="preserve">  </t>
    </r>
    <r>
      <rPr>
        <sz val="10"/>
        <rFont val="宋体"/>
        <charset val="134"/>
      </rPr>
      <t>特殊教育</t>
    </r>
    <phoneticPr fontId="2" type="noConversion"/>
  </si>
  <si>
    <r>
      <t xml:space="preserve">    </t>
    </r>
    <r>
      <rPr>
        <sz val="10"/>
        <rFont val="宋体"/>
        <charset val="134"/>
      </rPr>
      <t>特殊学校教育</t>
    </r>
    <phoneticPr fontId="2" type="noConversion"/>
  </si>
  <si>
    <r>
      <t xml:space="preserve">  </t>
    </r>
    <r>
      <rPr>
        <sz val="10"/>
        <rFont val="宋体"/>
        <charset val="134"/>
      </rPr>
      <t>进修及培训</t>
    </r>
  </si>
  <si>
    <r>
      <t xml:space="preserve">    </t>
    </r>
    <r>
      <rPr>
        <sz val="10"/>
        <rFont val="宋体"/>
        <charset val="134"/>
      </rPr>
      <t>干部教育</t>
    </r>
  </si>
  <si>
    <r>
      <t xml:space="preserve">  </t>
    </r>
    <r>
      <rPr>
        <sz val="10"/>
        <rFont val="宋体"/>
        <charset val="134"/>
      </rPr>
      <t>其他教育支出</t>
    </r>
  </si>
  <si>
    <r>
      <t xml:space="preserve">    </t>
    </r>
    <r>
      <rPr>
        <sz val="10"/>
        <rFont val="宋体"/>
        <charset val="134"/>
      </rPr>
      <t>其他教育支出</t>
    </r>
  </si>
  <si>
    <t>主要是根据省要求调剂到其他教育科目</t>
    <phoneticPr fontId="2" type="noConversion"/>
  </si>
  <si>
    <r>
      <t xml:space="preserve">  </t>
    </r>
    <r>
      <rPr>
        <sz val="10"/>
        <rFont val="宋体"/>
        <charset val="134"/>
      </rPr>
      <t>科学技术管理事务</t>
    </r>
  </si>
  <si>
    <r>
      <t xml:space="preserve">    </t>
    </r>
    <r>
      <rPr>
        <sz val="10"/>
        <rFont val="宋体"/>
        <charset val="134"/>
      </rPr>
      <t>行政运行（科学技术管理事务）</t>
    </r>
  </si>
  <si>
    <t>主要是调整工资和养老保险改革</t>
    <phoneticPr fontId="2" type="noConversion"/>
  </si>
  <si>
    <r>
      <t xml:space="preserve">    </t>
    </r>
    <r>
      <rPr>
        <sz val="10"/>
        <rFont val="宋体"/>
        <charset val="134"/>
      </rPr>
      <t>其他科学技术管理事务支出</t>
    </r>
  </si>
  <si>
    <r>
      <t xml:space="preserve">  </t>
    </r>
    <r>
      <rPr>
        <sz val="10"/>
        <rFont val="宋体"/>
        <charset val="134"/>
      </rPr>
      <t>技术研究与开发</t>
    </r>
  </si>
  <si>
    <r>
      <t xml:space="preserve">    </t>
    </r>
    <r>
      <rPr>
        <sz val="10"/>
        <rFont val="宋体"/>
        <charset val="134"/>
      </rPr>
      <t>应用技术研究与开发</t>
    </r>
  </si>
  <si>
    <t>国务院统筹成立科技基金，不再下达专款</t>
    <phoneticPr fontId="2" type="noConversion"/>
  </si>
  <si>
    <r>
      <t xml:space="preserve">    </t>
    </r>
    <r>
      <rPr>
        <sz val="10"/>
        <rFont val="宋体"/>
        <charset val="134"/>
      </rPr>
      <t>科技成果转化与扩散</t>
    </r>
  </si>
  <si>
    <r>
      <t xml:space="preserve">    </t>
    </r>
    <r>
      <rPr>
        <sz val="10"/>
        <rFont val="宋体"/>
        <charset val="134"/>
      </rPr>
      <t>其他技术研究与开发支出</t>
    </r>
  </si>
  <si>
    <r>
      <t xml:space="preserve">  </t>
    </r>
    <r>
      <rPr>
        <sz val="10"/>
        <rFont val="宋体"/>
        <charset val="134"/>
      </rPr>
      <t>科技条件与服务</t>
    </r>
    <phoneticPr fontId="2" type="noConversion"/>
  </si>
  <si>
    <r>
      <t xml:space="preserve">    </t>
    </r>
    <r>
      <rPr>
        <sz val="10"/>
        <rFont val="宋体"/>
        <charset val="134"/>
      </rPr>
      <t>其他科技条件与服务</t>
    </r>
    <phoneticPr fontId="2" type="noConversion"/>
  </si>
  <si>
    <t>增加上年结转的省专汽研究院专项资金</t>
    <phoneticPr fontId="2" type="noConversion"/>
  </si>
  <si>
    <r>
      <t xml:space="preserve">  </t>
    </r>
    <r>
      <rPr>
        <sz val="10"/>
        <rFont val="宋体"/>
        <charset val="134"/>
      </rPr>
      <t>社会科学</t>
    </r>
    <phoneticPr fontId="2" type="noConversion"/>
  </si>
  <si>
    <r>
      <t xml:space="preserve">    </t>
    </r>
    <r>
      <rPr>
        <sz val="10"/>
        <rFont val="宋体"/>
        <charset val="134"/>
      </rPr>
      <t>其他社会科学支出</t>
    </r>
    <phoneticPr fontId="2" type="noConversion"/>
  </si>
  <si>
    <r>
      <t xml:space="preserve">  </t>
    </r>
    <r>
      <rPr>
        <sz val="10"/>
        <rFont val="宋体"/>
        <charset val="134"/>
      </rPr>
      <t>科学技术普及</t>
    </r>
  </si>
  <si>
    <r>
      <t xml:space="preserve">    </t>
    </r>
    <r>
      <rPr>
        <sz val="10"/>
        <rFont val="宋体"/>
        <charset val="134"/>
      </rPr>
      <t>科普活动</t>
    </r>
  </si>
  <si>
    <r>
      <t xml:space="preserve">    </t>
    </r>
    <r>
      <rPr>
        <sz val="10"/>
        <rFont val="宋体"/>
        <charset val="134"/>
      </rPr>
      <t>其他科学技术普及支出</t>
    </r>
    <phoneticPr fontId="2" type="noConversion"/>
  </si>
  <si>
    <r>
      <t xml:space="preserve">  </t>
    </r>
    <r>
      <rPr>
        <sz val="10"/>
        <rFont val="宋体"/>
        <charset val="134"/>
      </rPr>
      <t>其他科学技术支出</t>
    </r>
  </si>
  <si>
    <r>
      <t xml:space="preserve">    </t>
    </r>
    <r>
      <rPr>
        <sz val="10"/>
        <rFont val="宋体"/>
        <charset val="134"/>
      </rPr>
      <t>科技奖励</t>
    </r>
  </si>
  <si>
    <r>
      <t xml:space="preserve">    </t>
    </r>
    <r>
      <rPr>
        <sz val="10"/>
        <rFont val="宋体"/>
        <charset val="134"/>
      </rPr>
      <t>其他科学技术支出</t>
    </r>
  </si>
  <si>
    <r>
      <t xml:space="preserve">  </t>
    </r>
    <r>
      <rPr>
        <sz val="10"/>
        <rFont val="宋体"/>
        <charset val="134"/>
      </rPr>
      <t>文化</t>
    </r>
  </si>
  <si>
    <r>
      <t xml:space="preserve">    </t>
    </r>
    <r>
      <rPr>
        <sz val="10"/>
        <rFont val="宋体"/>
        <charset val="134"/>
      </rPr>
      <t>行政运行（文化）</t>
    </r>
  </si>
  <si>
    <r>
      <t xml:space="preserve">    </t>
    </r>
    <r>
      <rPr>
        <sz val="10"/>
        <rFont val="宋体"/>
        <charset val="134"/>
      </rPr>
      <t>图书馆</t>
    </r>
  </si>
  <si>
    <r>
      <t xml:space="preserve">    </t>
    </r>
    <r>
      <rPr>
        <sz val="10"/>
        <rFont val="宋体"/>
        <charset val="134"/>
      </rPr>
      <t>艺术表演团体</t>
    </r>
  </si>
  <si>
    <r>
      <t xml:space="preserve">    </t>
    </r>
    <r>
      <rPr>
        <sz val="10"/>
        <rFont val="宋体"/>
        <charset val="134"/>
      </rPr>
      <t>文化活动</t>
    </r>
  </si>
  <si>
    <r>
      <t xml:space="preserve">    </t>
    </r>
    <r>
      <rPr>
        <sz val="10"/>
        <rFont val="宋体"/>
        <charset val="134"/>
      </rPr>
      <t>文化交流与合作</t>
    </r>
  </si>
  <si>
    <r>
      <t xml:space="preserve">    </t>
    </r>
    <r>
      <rPr>
        <sz val="10"/>
        <rFont val="宋体"/>
        <charset val="134"/>
      </rPr>
      <t>文化创作与保护</t>
    </r>
  </si>
  <si>
    <r>
      <t xml:space="preserve">    </t>
    </r>
    <r>
      <rPr>
        <sz val="10"/>
        <rFont val="宋体"/>
        <charset val="134"/>
      </rPr>
      <t>文化市场管理</t>
    </r>
  </si>
  <si>
    <r>
      <t xml:space="preserve">    </t>
    </r>
    <r>
      <rPr>
        <sz val="10"/>
        <rFont val="宋体"/>
        <charset val="134"/>
      </rPr>
      <t>其他文化支出</t>
    </r>
    <phoneticPr fontId="2" type="noConversion"/>
  </si>
  <si>
    <r>
      <t xml:space="preserve">  </t>
    </r>
    <r>
      <rPr>
        <sz val="10"/>
        <rFont val="宋体"/>
        <charset val="134"/>
      </rPr>
      <t>文物</t>
    </r>
  </si>
  <si>
    <r>
      <t xml:space="preserve">    </t>
    </r>
    <r>
      <rPr>
        <sz val="10"/>
        <rFont val="宋体"/>
        <charset val="134"/>
      </rPr>
      <t>文物保护</t>
    </r>
  </si>
  <si>
    <r>
      <t xml:space="preserve">    </t>
    </r>
    <r>
      <rPr>
        <sz val="10"/>
        <rFont val="宋体"/>
        <charset val="134"/>
      </rPr>
      <t>博物馆</t>
    </r>
  </si>
  <si>
    <r>
      <t xml:space="preserve">  </t>
    </r>
    <r>
      <rPr>
        <sz val="10"/>
        <rFont val="宋体"/>
        <charset val="134"/>
      </rPr>
      <t>体育</t>
    </r>
  </si>
  <si>
    <r>
      <t xml:space="preserve">    </t>
    </r>
    <r>
      <rPr>
        <sz val="10"/>
        <rFont val="宋体"/>
        <charset val="134"/>
      </rPr>
      <t>群众体育</t>
    </r>
  </si>
  <si>
    <r>
      <t xml:space="preserve">    </t>
    </r>
    <r>
      <rPr>
        <sz val="10"/>
        <rFont val="宋体"/>
        <charset val="134"/>
      </rPr>
      <t>其他体育支出</t>
    </r>
    <phoneticPr fontId="2" type="noConversion"/>
  </si>
  <si>
    <r>
      <t xml:space="preserve">  </t>
    </r>
    <r>
      <rPr>
        <sz val="10"/>
        <rFont val="宋体"/>
        <charset val="134"/>
      </rPr>
      <t>新闻出版广播影视</t>
    </r>
    <phoneticPr fontId="2" type="noConversion"/>
  </si>
  <si>
    <r>
      <t xml:space="preserve">    </t>
    </r>
    <r>
      <rPr>
        <sz val="10"/>
        <rFont val="宋体"/>
        <charset val="134"/>
      </rPr>
      <t>广播</t>
    </r>
  </si>
  <si>
    <r>
      <t xml:space="preserve">    </t>
    </r>
    <r>
      <rPr>
        <sz val="10"/>
        <rFont val="宋体"/>
        <charset val="134"/>
      </rPr>
      <t>电视</t>
    </r>
  </si>
  <si>
    <r>
      <t xml:space="preserve">    </t>
    </r>
    <r>
      <rPr>
        <sz val="10"/>
        <rFont val="宋体"/>
        <charset val="134"/>
      </rPr>
      <t>新闻通讯</t>
    </r>
  </si>
  <si>
    <r>
      <t xml:space="preserve">    </t>
    </r>
    <r>
      <rPr>
        <sz val="10"/>
        <rFont val="宋体"/>
        <charset val="134"/>
      </rPr>
      <t>出版发行</t>
    </r>
  </si>
  <si>
    <r>
      <t xml:space="preserve">    </t>
    </r>
    <r>
      <rPr>
        <sz val="10"/>
        <rFont val="宋体"/>
        <charset val="134"/>
      </rPr>
      <t>其他新闻出版广播影视支出</t>
    </r>
    <phoneticPr fontId="2" type="noConversion"/>
  </si>
  <si>
    <r>
      <t xml:space="preserve">  </t>
    </r>
    <r>
      <rPr>
        <sz val="10"/>
        <rFont val="宋体"/>
        <charset val="134"/>
      </rPr>
      <t>其他文化体育与传媒支出</t>
    </r>
  </si>
  <si>
    <r>
      <t xml:space="preserve">    </t>
    </r>
    <r>
      <rPr>
        <sz val="10"/>
        <rFont val="宋体"/>
        <charset val="134"/>
      </rPr>
      <t>宣传文化发展专项支出</t>
    </r>
  </si>
  <si>
    <r>
      <t xml:space="preserve">    </t>
    </r>
    <r>
      <rPr>
        <sz val="10"/>
        <rFont val="宋体"/>
        <charset val="134"/>
      </rPr>
      <t>其他文化体育与传媒支出</t>
    </r>
  </si>
  <si>
    <r>
      <t xml:space="preserve">  </t>
    </r>
    <r>
      <rPr>
        <sz val="10"/>
        <rFont val="宋体"/>
        <charset val="134"/>
      </rPr>
      <t>人力资源和社会保障管理事务</t>
    </r>
  </si>
  <si>
    <r>
      <t xml:space="preserve">    </t>
    </r>
    <r>
      <rPr>
        <sz val="10"/>
        <rFont val="宋体"/>
        <charset val="134"/>
      </rPr>
      <t>行政运行（人力资源和社会保障管理事务）</t>
    </r>
  </si>
  <si>
    <r>
      <t xml:space="preserve">    </t>
    </r>
    <r>
      <rPr>
        <sz val="10"/>
        <rFont val="宋体"/>
        <charset val="134"/>
      </rPr>
      <t>劳动保障监察</t>
    </r>
  </si>
  <si>
    <r>
      <t xml:space="preserve">    </t>
    </r>
    <r>
      <rPr>
        <sz val="10"/>
        <rFont val="宋体"/>
        <charset val="134"/>
      </rPr>
      <t>就业管理事务</t>
    </r>
  </si>
  <si>
    <r>
      <t xml:space="preserve">    </t>
    </r>
    <r>
      <rPr>
        <sz val="10"/>
        <rFont val="宋体"/>
        <charset val="134"/>
      </rPr>
      <t>信息化建设（人力资源和社会保障管理事务）</t>
    </r>
  </si>
  <si>
    <r>
      <t xml:space="preserve">    </t>
    </r>
    <r>
      <rPr>
        <sz val="10"/>
        <rFont val="宋体"/>
        <charset val="134"/>
      </rPr>
      <t>社会保险经办机构</t>
    </r>
  </si>
  <si>
    <r>
      <t xml:space="preserve">    </t>
    </r>
    <r>
      <rPr>
        <sz val="10"/>
        <rFont val="宋体"/>
        <charset val="134"/>
      </rPr>
      <t>公共就业服务和职业技能鉴定机构</t>
    </r>
  </si>
  <si>
    <r>
      <t xml:space="preserve">    </t>
    </r>
    <r>
      <rPr>
        <sz val="10"/>
        <rFont val="宋体"/>
        <charset val="134"/>
      </rPr>
      <t>劳动人事争议调节仲裁</t>
    </r>
  </si>
  <si>
    <r>
      <t xml:space="preserve">    </t>
    </r>
    <r>
      <rPr>
        <sz val="10"/>
        <rFont val="宋体"/>
        <charset val="134"/>
      </rPr>
      <t>其他人力资源和社会保障管理事务支出</t>
    </r>
  </si>
  <si>
    <r>
      <t xml:space="preserve">  </t>
    </r>
    <r>
      <rPr>
        <sz val="10"/>
        <rFont val="宋体"/>
        <charset val="134"/>
      </rPr>
      <t>民政管理事务</t>
    </r>
  </si>
  <si>
    <r>
      <t xml:space="preserve">    </t>
    </r>
    <r>
      <rPr>
        <sz val="10"/>
        <rFont val="宋体"/>
        <charset val="134"/>
      </rPr>
      <t>行政运行（民政管理事务）</t>
    </r>
  </si>
  <si>
    <r>
      <t xml:space="preserve">    </t>
    </r>
    <r>
      <rPr>
        <sz val="10"/>
        <rFont val="宋体"/>
        <charset val="134"/>
      </rPr>
      <t>一般行政管理事务（民政管理事务）</t>
    </r>
  </si>
  <si>
    <r>
      <t xml:space="preserve">    </t>
    </r>
    <r>
      <rPr>
        <sz val="10"/>
        <rFont val="宋体"/>
        <charset val="134"/>
      </rPr>
      <t>拥军优属</t>
    </r>
  </si>
  <si>
    <r>
      <t xml:space="preserve">    </t>
    </r>
    <r>
      <rPr>
        <sz val="10"/>
        <rFont val="宋体"/>
        <charset val="134"/>
      </rPr>
      <t>老龄事务</t>
    </r>
  </si>
  <si>
    <r>
      <t xml:space="preserve">    </t>
    </r>
    <r>
      <rPr>
        <sz val="10"/>
        <rFont val="宋体"/>
        <charset val="134"/>
      </rPr>
      <t>民间组织管理</t>
    </r>
  </si>
  <si>
    <r>
      <t xml:space="preserve">    </t>
    </r>
    <r>
      <rPr>
        <sz val="10"/>
        <rFont val="宋体"/>
        <charset val="134"/>
      </rPr>
      <t>行政区划和地名管理</t>
    </r>
  </si>
  <si>
    <r>
      <t xml:space="preserve">    </t>
    </r>
    <r>
      <rPr>
        <sz val="10"/>
        <rFont val="宋体"/>
        <charset val="134"/>
      </rPr>
      <t>基层政权和社区建设</t>
    </r>
    <phoneticPr fontId="2" type="noConversion"/>
  </si>
  <si>
    <r>
      <t xml:space="preserve">    </t>
    </r>
    <r>
      <rPr>
        <sz val="10"/>
        <rFont val="宋体"/>
        <charset val="134"/>
      </rPr>
      <t>其他民政管理事务支出</t>
    </r>
  </si>
  <si>
    <t>增加上年结转的项目费</t>
    <phoneticPr fontId="2" type="noConversion"/>
  </si>
  <si>
    <r>
      <t xml:space="preserve">  </t>
    </r>
    <r>
      <rPr>
        <sz val="10"/>
        <rFont val="宋体"/>
        <charset val="134"/>
      </rPr>
      <t>行政事业单位离退休</t>
    </r>
  </si>
  <si>
    <r>
      <t xml:space="preserve">    </t>
    </r>
    <r>
      <rPr>
        <sz val="10"/>
        <rFont val="宋体"/>
        <charset val="134"/>
      </rPr>
      <t>归口管理的行政单位离退休</t>
    </r>
  </si>
  <si>
    <r>
      <t xml:space="preserve">    </t>
    </r>
    <r>
      <rPr>
        <sz val="10"/>
        <rFont val="宋体"/>
        <charset val="134"/>
      </rPr>
      <t>事业单位离退休</t>
    </r>
  </si>
  <si>
    <r>
      <t xml:space="preserve">    </t>
    </r>
    <r>
      <rPr>
        <sz val="10"/>
        <rFont val="宋体"/>
        <charset val="134"/>
      </rPr>
      <t>离退休人员管理机构</t>
    </r>
  </si>
  <si>
    <r>
      <t xml:space="preserve">    </t>
    </r>
    <r>
      <rPr>
        <sz val="10"/>
        <rFont val="宋体"/>
        <charset val="134"/>
      </rPr>
      <t>机关事业单位基本养老保险缴费支出</t>
    </r>
  </si>
  <si>
    <r>
      <t xml:space="preserve">    </t>
    </r>
    <r>
      <rPr>
        <sz val="10"/>
        <rFont val="宋体"/>
        <charset val="134"/>
      </rPr>
      <t>机关事业单位职业年金缴费支出</t>
    </r>
  </si>
  <si>
    <r>
      <t xml:space="preserve">    </t>
    </r>
    <r>
      <rPr>
        <sz val="10"/>
        <rFont val="宋体"/>
        <charset val="134"/>
      </rPr>
      <t>对机关事业单位基本养老保险基金的补助</t>
    </r>
    <phoneticPr fontId="2" type="noConversion"/>
  </si>
  <si>
    <t>主要是预拨养老保险周转金和上级专款增加</t>
    <phoneticPr fontId="2" type="noConversion"/>
  </si>
  <si>
    <r>
      <t xml:space="preserve">    </t>
    </r>
    <r>
      <rPr>
        <sz val="10"/>
        <rFont val="宋体"/>
        <charset val="134"/>
      </rPr>
      <t>其他行政事业单位离退休支出</t>
    </r>
  </si>
  <si>
    <r>
      <t xml:space="preserve">  </t>
    </r>
    <r>
      <rPr>
        <sz val="10"/>
        <rFont val="宋体"/>
        <charset val="134"/>
      </rPr>
      <t>企业改革补助</t>
    </r>
  </si>
  <si>
    <r>
      <t xml:space="preserve">    </t>
    </r>
    <r>
      <rPr>
        <sz val="10"/>
        <rFont val="宋体"/>
        <charset val="134"/>
      </rPr>
      <t>企业关闭破产补助</t>
    </r>
  </si>
  <si>
    <r>
      <t xml:space="preserve">  </t>
    </r>
    <r>
      <rPr>
        <sz val="10"/>
        <rFont val="宋体"/>
        <charset val="134"/>
      </rPr>
      <t>就业补助</t>
    </r>
  </si>
  <si>
    <r>
      <t xml:space="preserve">    </t>
    </r>
    <r>
      <rPr>
        <sz val="10"/>
        <rFont val="宋体"/>
        <charset val="134"/>
      </rPr>
      <t>社会保险补贴</t>
    </r>
    <phoneticPr fontId="2" type="noConversion"/>
  </si>
  <si>
    <r>
      <t xml:space="preserve">    </t>
    </r>
    <r>
      <rPr>
        <sz val="10"/>
        <rFont val="宋体"/>
        <charset val="134"/>
      </rPr>
      <t>其他就业补助支出</t>
    </r>
  </si>
  <si>
    <r>
      <t xml:space="preserve">  </t>
    </r>
    <r>
      <rPr>
        <sz val="10"/>
        <rFont val="宋体"/>
        <charset val="134"/>
      </rPr>
      <t>抚恤</t>
    </r>
  </si>
  <si>
    <r>
      <t xml:space="preserve">    </t>
    </r>
    <r>
      <rPr>
        <sz val="10"/>
        <rFont val="宋体"/>
        <charset val="134"/>
      </rPr>
      <t>死亡抚恤</t>
    </r>
  </si>
  <si>
    <r>
      <t xml:space="preserve">    </t>
    </r>
    <r>
      <rPr>
        <sz val="10"/>
        <rFont val="宋体"/>
        <charset val="134"/>
      </rPr>
      <t>伤残抚恤</t>
    </r>
    <phoneticPr fontId="2" type="noConversion"/>
  </si>
  <si>
    <r>
      <t xml:space="preserve">    </t>
    </r>
    <r>
      <rPr>
        <sz val="10"/>
        <rFont val="宋体"/>
        <charset val="134"/>
      </rPr>
      <t>在乡复员、退伍军人生活补助</t>
    </r>
  </si>
  <si>
    <r>
      <t xml:space="preserve">    </t>
    </r>
    <r>
      <rPr>
        <sz val="10"/>
        <rFont val="宋体"/>
        <charset val="134"/>
      </rPr>
      <t>其他优抚支出</t>
    </r>
  </si>
  <si>
    <r>
      <t xml:space="preserve">  </t>
    </r>
    <r>
      <rPr>
        <sz val="10"/>
        <rFont val="宋体"/>
        <charset val="134"/>
      </rPr>
      <t>退役安置</t>
    </r>
  </si>
  <si>
    <r>
      <t xml:space="preserve">    </t>
    </r>
    <r>
      <rPr>
        <sz val="10"/>
        <rFont val="宋体"/>
        <charset val="134"/>
      </rPr>
      <t>退役士兵安置</t>
    </r>
  </si>
  <si>
    <r>
      <t xml:space="preserve">    </t>
    </r>
    <r>
      <rPr>
        <sz val="10"/>
        <rFont val="宋体"/>
        <charset val="134"/>
      </rPr>
      <t>军队移交政府的离退休人员安置</t>
    </r>
  </si>
  <si>
    <r>
      <t xml:space="preserve">    </t>
    </r>
    <r>
      <rPr>
        <sz val="10"/>
        <rFont val="宋体"/>
        <charset val="134"/>
      </rPr>
      <t>军队移交政府离退休干部管理机构</t>
    </r>
  </si>
  <si>
    <r>
      <t xml:space="preserve">    </t>
    </r>
    <r>
      <rPr>
        <sz val="10"/>
        <rFont val="宋体"/>
        <charset val="134"/>
      </rPr>
      <t>退役士兵管理教育</t>
    </r>
  </si>
  <si>
    <r>
      <t xml:space="preserve">    </t>
    </r>
    <r>
      <rPr>
        <sz val="10"/>
        <rFont val="宋体"/>
        <charset val="134"/>
      </rPr>
      <t>其他退役安置支出</t>
    </r>
    <phoneticPr fontId="2" type="noConversion"/>
  </si>
  <si>
    <r>
      <t xml:space="preserve">  </t>
    </r>
    <r>
      <rPr>
        <sz val="10"/>
        <rFont val="宋体"/>
        <charset val="134"/>
      </rPr>
      <t>社会福利</t>
    </r>
  </si>
  <si>
    <r>
      <t xml:space="preserve">    </t>
    </r>
    <r>
      <rPr>
        <sz val="10"/>
        <rFont val="宋体"/>
        <charset val="134"/>
      </rPr>
      <t>儿童福利</t>
    </r>
  </si>
  <si>
    <r>
      <t xml:space="preserve">    </t>
    </r>
    <r>
      <rPr>
        <sz val="10"/>
        <rFont val="宋体"/>
        <charset val="134"/>
      </rPr>
      <t>老年福利</t>
    </r>
  </si>
  <si>
    <r>
      <t xml:space="preserve">    </t>
    </r>
    <r>
      <rPr>
        <sz val="10"/>
        <rFont val="宋体"/>
        <charset val="134"/>
      </rPr>
      <t>殡葬</t>
    </r>
  </si>
  <si>
    <r>
      <t xml:space="preserve">    </t>
    </r>
    <r>
      <rPr>
        <sz val="10"/>
        <rFont val="宋体"/>
        <charset val="134"/>
      </rPr>
      <t>社会福利事业单位</t>
    </r>
  </si>
  <si>
    <r>
      <t xml:space="preserve">    </t>
    </r>
    <r>
      <rPr>
        <sz val="10"/>
        <rFont val="宋体"/>
        <charset val="134"/>
      </rPr>
      <t>其他社会福利支出</t>
    </r>
  </si>
  <si>
    <r>
      <t xml:space="preserve">  </t>
    </r>
    <r>
      <rPr>
        <sz val="10"/>
        <rFont val="宋体"/>
        <charset val="134"/>
      </rPr>
      <t>残疾人事业</t>
    </r>
  </si>
  <si>
    <r>
      <t xml:space="preserve">    </t>
    </r>
    <r>
      <rPr>
        <sz val="10"/>
        <rFont val="宋体"/>
        <charset val="134"/>
      </rPr>
      <t>行政运行（残疾人事业）</t>
    </r>
  </si>
  <si>
    <r>
      <t xml:space="preserve">    </t>
    </r>
    <r>
      <rPr>
        <sz val="10"/>
        <rFont val="宋体"/>
        <charset val="134"/>
      </rPr>
      <t>残疾人康复</t>
    </r>
  </si>
  <si>
    <r>
      <t xml:space="preserve">    </t>
    </r>
    <r>
      <rPr>
        <sz val="10"/>
        <rFont val="宋体"/>
        <charset val="134"/>
      </rPr>
      <t>残疾人就业和扶贫</t>
    </r>
  </si>
  <si>
    <r>
      <t xml:space="preserve">    </t>
    </r>
    <r>
      <rPr>
        <sz val="10"/>
        <rFont val="宋体"/>
        <charset val="134"/>
      </rPr>
      <t>残疾人护理和生活补贴</t>
    </r>
    <phoneticPr fontId="2" type="noConversion"/>
  </si>
  <si>
    <r>
      <t xml:space="preserve">    </t>
    </r>
    <r>
      <rPr>
        <sz val="10"/>
        <rFont val="宋体"/>
        <charset val="134"/>
      </rPr>
      <t>其他残疾人事业支出</t>
    </r>
  </si>
  <si>
    <r>
      <t xml:space="preserve">  </t>
    </r>
    <r>
      <rPr>
        <sz val="10"/>
        <rFont val="宋体"/>
        <charset val="134"/>
      </rPr>
      <t>自然灾害生活救助</t>
    </r>
  </si>
  <si>
    <r>
      <t xml:space="preserve">    </t>
    </r>
    <r>
      <rPr>
        <sz val="10"/>
        <rFont val="宋体"/>
        <charset val="134"/>
      </rPr>
      <t>中央自然灾害生活补助</t>
    </r>
  </si>
  <si>
    <r>
      <t xml:space="preserve">  </t>
    </r>
    <r>
      <rPr>
        <sz val="10"/>
        <rFont val="宋体"/>
        <charset val="134"/>
      </rPr>
      <t>红十字事业</t>
    </r>
  </si>
  <si>
    <r>
      <t xml:space="preserve">    </t>
    </r>
    <r>
      <rPr>
        <sz val="10"/>
        <rFont val="宋体"/>
        <charset val="134"/>
      </rPr>
      <t>行政运行（红十字事业）</t>
    </r>
  </si>
  <si>
    <r>
      <t xml:space="preserve">    </t>
    </r>
    <r>
      <rPr>
        <sz val="10"/>
        <rFont val="宋体"/>
        <charset val="134"/>
      </rPr>
      <t>其他红十字事业支出</t>
    </r>
  </si>
  <si>
    <r>
      <t xml:space="preserve">  </t>
    </r>
    <r>
      <rPr>
        <sz val="10"/>
        <rFont val="宋体"/>
        <charset val="134"/>
      </rPr>
      <t>最低生活保障</t>
    </r>
  </si>
  <si>
    <r>
      <t xml:space="preserve">    </t>
    </r>
    <r>
      <rPr>
        <sz val="10"/>
        <rFont val="宋体"/>
        <charset val="134"/>
      </rPr>
      <t>城市最低生活保障金支出</t>
    </r>
  </si>
  <si>
    <r>
      <t xml:space="preserve">  </t>
    </r>
    <r>
      <rPr>
        <sz val="10"/>
        <rFont val="宋体"/>
        <charset val="134"/>
      </rPr>
      <t>临时救助</t>
    </r>
  </si>
  <si>
    <r>
      <t xml:space="preserve">    </t>
    </r>
    <r>
      <rPr>
        <sz val="10"/>
        <rFont val="宋体"/>
        <charset val="134"/>
      </rPr>
      <t>临时救助支出</t>
    </r>
  </si>
  <si>
    <r>
      <t xml:space="preserve">    </t>
    </r>
    <r>
      <rPr>
        <sz val="10"/>
        <rFont val="宋体"/>
        <charset val="134"/>
      </rPr>
      <t>流浪乞讨人员救助支出</t>
    </r>
  </si>
  <si>
    <r>
      <t xml:space="preserve">  </t>
    </r>
    <r>
      <rPr>
        <sz val="10"/>
        <rFont val="宋体"/>
        <charset val="134"/>
      </rPr>
      <t>其他生活救助</t>
    </r>
  </si>
  <si>
    <r>
      <t xml:space="preserve">    </t>
    </r>
    <r>
      <rPr>
        <sz val="10"/>
        <rFont val="宋体"/>
        <charset val="134"/>
      </rPr>
      <t>其他农村生活救助</t>
    </r>
  </si>
  <si>
    <r>
      <t xml:space="preserve">  </t>
    </r>
    <r>
      <rPr>
        <sz val="10"/>
        <rFont val="宋体"/>
        <charset val="134"/>
      </rPr>
      <t>财政对基本养老保险基金的补助</t>
    </r>
  </si>
  <si>
    <r>
      <t xml:space="preserve">    </t>
    </r>
    <r>
      <rPr>
        <sz val="10"/>
        <rFont val="宋体"/>
        <charset val="134"/>
      </rPr>
      <t>财政对企业职工基本养老保险基金的补助</t>
    </r>
  </si>
  <si>
    <r>
      <t xml:space="preserve">    </t>
    </r>
    <r>
      <rPr>
        <sz val="10"/>
        <rFont val="宋体"/>
        <charset val="134"/>
      </rPr>
      <t>财政对其他基本养老保险基金的补助</t>
    </r>
  </si>
  <si>
    <r>
      <t xml:space="preserve">  </t>
    </r>
    <r>
      <rPr>
        <sz val="10"/>
        <rFont val="宋体"/>
        <charset val="134"/>
      </rPr>
      <t>财政对其他社会保险基金的补助</t>
    </r>
  </si>
  <si>
    <r>
      <t xml:space="preserve">    </t>
    </r>
    <r>
      <rPr>
        <sz val="10"/>
        <rFont val="宋体"/>
        <charset val="134"/>
      </rPr>
      <t>财政对失业保险基金的补助</t>
    </r>
  </si>
  <si>
    <r>
      <t xml:space="preserve">    </t>
    </r>
    <r>
      <rPr>
        <sz val="10"/>
        <rFont val="宋体"/>
        <charset val="134"/>
      </rPr>
      <t>财政对工伤保险基金的补助</t>
    </r>
  </si>
  <si>
    <r>
      <t xml:space="preserve">    </t>
    </r>
    <r>
      <rPr>
        <sz val="10"/>
        <rFont val="宋体"/>
        <charset val="134"/>
      </rPr>
      <t>财政对生育保险基金的补助</t>
    </r>
  </si>
  <si>
    <r>
      <t xml:space="preserve">  </t>
    </r>
    <r>
      <rPr>
        <sz val="10"/>
        <rFont val="宋体"/>
        <charset val="134"/>
      </rPr>
      <t>其他社会保障和就业支出</t>
    </r>
  </si>
  <si>
    <r>
      <t xml:space="preserve">    </t>
    </r>
    <r>
      <rPr>
        <sz val="10"/>
        <rFont val="宋体"/>
        <charset val="134"/>
      </rPr>
      <t>其他社会保障和就业支出</t>
    </r>
  </si>
  <si>
    <r>
      <t xml:space="preserve">  </t>
    </r>
    <r>
      <rPr>
        <sz val="10"/>
        <rFont val="宋体"/>
        <charset val="134"/>
      </rPr>
      <t>医疗卫生与计划生育管理事务</t>
    </r>
  </si>
  <si>
    <r>
      <t xml:space="preserve">    </t>
    </r>
    <r>
      <rPr>
        <sz val="10"/>
        <rFont val="宋体"/>
        <charset val="134"/>
      </rPr>
      <t>行政运行（医疗卫生管理事务）</t>
    </r>
  </si>
  <si>
    <r>
      <t xml:space="preserve">    </t>
    </r>
    <r>
      <rPr>
        <sz val="10"/>
        <rFont val="宋体"/>
        <charset val="134"/>
      </rPr>
      <t>其他医疗卫生与计划生育管理事务支出</t>
    </r>
  </si>
  <si>
    <t>非税政策调整</t>
    <phoneticPr fontId="2" type="noConversion"/>
  </si>
  <si>
    <r>
      <t xml:space="preserve">  </t>
    </r>
    <r>
      <rPr>
        <sz val="10"/>
        <rFont val="宋体"/>
        <charset val="134"/>
      </rPr>
      <t>公立医院</t>
    </r>
  </si>
  <si>
    <r>
      <t xml:space="preserve">    </t>
    </r>
    <r>
      <rPr>
        <sz val="10"/>
        <rFont val="宋体"/>
        <charset val="134"/>
      </rPr>
      <t>综合医院</t>
    </r>
  </si>
  <si>
    <r>
      <t xml:space="preserve">    </t>
    </r>
    <r>
      <rPr>
        <sz val="10"/>
        <rFont val="宋体"/>
        <charset val="134"/>
      </rPr>
      <t>中医（民族）医院</t>
    </r>
  </si>
  <si>
    <r>
      <t xml:space="preserve">    </t>
    </r>
    <r>
      <rPr>
        <sz val="10"/>
        <rFont val="宋体"/>
        <charset val="134"/>
      </rPr>
      <t>精神病医院</t>
    </r>
  </si>
  <si>
    <r>
      <t xml:space="preserve">    </t>
    </r>
    <r>
      <rPr>
        <sz val="10"/>
        <rFont val="宋体"/>
        <charset val="134"/>
      </rPr>
      <t>其他公立医院支出</t>
    </r>
  </si>
  <si>
    <r>
      <t xml:space="preserve">  </t>
    </r>
    <r>
      <rPr>
        <sz val="10"/>
        <rFont val="宋体"/>
        <charset val="134"/>
      </rPr>
      <t>公共卫生</t>
    </r>
  </si>
  <si>
    <r>
      <t xml:space="preserve">    </t>
    </r>
    <r>
      <rPr>
        <sz val="10"/>
        <rFont val="宋体"/>
        <charset val="134"/>
      </rPr>
      <t>疾病预防控制机构</t>
    </r>
  </si>
  <si>
    <r>
      <t xml:space="preserve">    </t>
    </r>
    <r>
      <rPr>
        <sz val="10"/>
        <rFont val="宋体"/>
        <charset val="134"/>
      </rPr>
      <t>卫生监督机构</t>
    </r>
  </si>
  <si>
    <r>
      <t xml:space="preserve">    </t>
    </r>
    <r>
      <rPr>
        <sz val="10"/>
        <rFont val="宋体"/>
        <charset val="134"/>
      </rPr>
      <t>妇幼保健机构</t>
    </r>
  </si>
  <si>
    <r>
      <t xml:space="preserve">    </t>
    </r>
    <r>
      <rPr>
        <sz val="10"/>
        <rFont val="宋体"/>
        <charset val="134"/>
      </rPr>
      <t>采供血机构</t>
    </r>
  </si>
  <si>
    <r>
      <t xml:space="preserve">    </t>
    </r>
    <r>
      <rPr>
        <sz val="10"/>
        <rFont val="宋体"/>
        <charset val="134"/>
      </rPr>
      <t>基本公共卫生服务</t>
    </r>
    <phoneticPr fontId="2" type="noConversion"/>
  </si>
  <si>
    <r>
      <t xml:space="preserve">    </t>
    </r>
    <r>
      <rPr>
        <sz val="10"/>
        <rFont val="宋体"/>
        <charset val="134"/>
      </rPr>
      <t>重大公共卫生专项</t>
    </r>
  </si>
  <si>
    <r>
      <t xml:space="preserve">  </t>
    </r>
    <r>
      <rPr>
        <sz val="10"/>
        <rFont val="宋体"/>
        <charset val="134"/>
      </rPr>
      <t>医疗保障</t>
    </r>
  </si>
  <si>
    <r>
      <t xml:space="preserve">    </t>
    </r>
    <r>
      <rPr>
        <sz val="10"/>
        <rFont val="宋体"/>
        <charset val="134"/>
      </rPr>
      <t>行政单位医疗</t>
    </r>
  </si>
  <si>
    <r>
      <t xml:space="preserve">    </t>
    </r>
    <r>
      <rPr>
        <sz val="10"/>
        <rFont val="宋体"/>
        <charset val="134"/>
      </rPr>
      <t>事业单位医疗</t>
    </r>
  </si>
  <si>
    <r>
      <t xml:space="preserve">    </t>
    </r>
    <r>
      <rPr>
        <sz val="10"/>
        <rFont val="宋体"/>
        <charset val="134"/>
      </rPr>
      <t>公务员医疗补助</t>
    </r>
  </si>
  <si>
    <r>
      <t xml:space="preserve">    </t>
    </r>
    <r>
      <rPr>
        <sz val="10"/>
        <rFont val="宋体"/>
        <charset val="134"/>
      </rPr>
      <t>城镇居民基本医疗保险</t>
    </r>
  </si>
  <si>
    <r>
      <t xml:space="preserve">    </t>
    </r>
    <r>
      <rPr>
        <sz val="10"/>
        <rFont val="宋体"/>
        <charset val="134"/>
      </rPr>
      <t>疾病应急救助</t>
    </r>
  </si>
  <si>
    <r>
      <t xml:space="preserve">  </t>
    </r>
    <r>
      <rPr>
        <sz val="10"/>
        <rFont val="宋体"/>
        <charset val="134"/>
      </rPr>
      <t>中医药</t>
    </r>
  </si>
  <si>
    <r>
      <t xml:space="preserve">    </t>
    </r>
    <r>
      <rPr>
        <sz val="10"/>
        <rFont val="宋体"/>
        <charset val="134"/>
      </rPr>
      <t>其他中医药支出</t>
    </r>
  </si>
  <si>
    <r>
      <t xml:space="preserve">  </t>
    </r>
    <r>
      <rPr>
        <sz val="10"/>
        <rFont val="宋体"/>
        <charset val="134"/>
      </rPr>
      <t>计划生育事务</t>
    </r>
  </si>
  <si>
    <r>
      <t xml:space="preserve">    </t>
    </r>
    <r>
      <rPr>
        <sz val="10"/>
        <rFont val="宋体"/>
        <charset val="134"/>
      </rPr>
      <t>计划生育服务</t>
    </r>
    <phoneticPr fontId="2" type="noConversion"/>
  </si>
  <si>
    <r>
      <t xml:space="preserve">    </t>
    </r>
    <r>
      <rPr>
        <sz val="10"/>
        <rFont val="宋体"/>
        <charset val="134"/>
      </rPr>
      <t>计划生育机构</t>
    </r>
  </si>
  <si>
    <r>
      <t xml:space="preserve">    </t>
    </r>
    <r>
      <rPr>
        <sz val="10"/>
        <rFont val="宋体"/>
        <charset val="134"/>
      </rPr>
      <t>其他计划生育事务支出</t>
    </r>
  </si>
  <si>
    <r>
      <t xml:space="preserve">  </t>
    </r>
    <r>
      <rPr>
        <sz val="10"/>
        <rFont val="宋体"/>
        <charset val="134"/>
      </rPr>
      <t>食品和药品监督管理事务</t>
    </r>
  </si>
  <si>
    <r>
      <t xml:space="preserve">    </t>
    </r>
    <r>
      <rPr>
        <sz val="10"/>
        <rFont val="宋体"/>
        <charset val="134"/>
      </rPr>
      <t>行政运行（食品和药品监督管理事务）</t>
    </r>
  </si>
  <si>
    <r>
      <t xml:space="preserve">    </t>
    </r>
    <r>
      <rPr>
        <sz val="10"/>
        <rFont val="宋体"/>
        <charset val="134"/>
      </rPr>
      <t>一般行政管理事务（食品和药品监督管理事务）</t>
    </r>
  </si>
  <si>
    <r>
      <t xml:space="preserve">    </t>
    </r>
    <r>
      <rPr>
        <sz val="10"/>
        <rFont val="宋体"/>
        <charset val="134"/>
      </rPr>
      <t>药品事务</t>
    </r>
  </si>
  <si>
    <r>
      <t xml:space="preserve">    </t>
    </r>
    <r>
      <rPr>
        <sz val="10"/>
        <rFont val="宋体"/>
        <charset val="134"/>
      </rPr>
      <t>食品安全事务</t>
    </r>
  </si>
  <si>
    <r>
      <t xml:space="preserve">    </t>
    </r>
    <r>
      <rPr>
        <sz val="10"/>
        <rFont val="宋体"/>
        <charset val="134"/>
      </rPr>
      <t>事业运行（食品和药品监督管理事务）</t>
    </r>
  </si>
  <si>
    <r>
      <t xml:space="preserve">    </t>
    </r>
    <r>
      <rPr>
        <sz val="10"/>
        <rFont val="宋体"/>
        <charset val="134"/>
      </rPr>
      <t>其他食品和药品监督管理事务支出</t>
    </r>
  </si>
  <si>
    <r>
      <t xml:space="preserve">  </t>
    </r>
    <r>
      <rPr>
        <sz val="10"/>
        <rFont val="宋体"/>
        <charset val="134"/>
      </rPr>
      <t>行政事业单位医疗</t>
    </r>
  </si>
  <si>
    <r>
      <t xml:space="preserve">  </t>
    </r>
    <r>
      <rPr>
        <sz val="10"/>
        <rFont val="宋体"/>
        <charset val="134"/>
      </rPr>
      <t>医疗救助</t>
    </r>
  </si>
  <si>
    <r>
      <t xml:space="preserve">    </t>
    </r>
    <r>
      <rPr>
        <sz val="10"/>
        <rFont val="宋体"/>
        <charset val="134"/>
      </rPr>
      <t>城乡医疗救助</t>
    </r>
    <phoneticPr fontId="2" type="noConversion"/>
  </si>
  <si>
    <r>
      <t xml:space="preserve">  </t>
    </r>
    <r>
      <rPr>
        <sz val="10"/>
        <rFont val="宋体"/>
        <charset val="134"/>
      </rPr>
      <t>优抚对象医疗</t>
    </r>
    <phoneticPr fontId="2" type="noConversion"/>
  </si>
  <si>
    <r>
      <t xml:space="preserve">    </t>
    </r>
    <r>
      <rPr>
        <sz val="10"/>
        <rFont val="宋体"/>
        <charset val="134"/>
      </rPr>
      <t>优抚对象医疗补助</t>
    </r>
    <phoneticPr fontId="2" type="noConversion"/>
  </si>
  <si>
    <r>
      <t xml:space="preserve">  </t>
    </r>
    <r>
      <rPr>
        <sz val="10"/>
        <rFont val="宋体"/>
        <charset val="134"/>
      </rPr>
      <t>其他医疗卫生与计划生育支出</t>
    </r>
  </si>
  <si>
    <r>
      <t xml:space="preserve">    </t>
    </r>
    <r>
      <rPr>
        <sz val="10"/>
        <rFont val="宋体"/>
        <charset val="134"/>
      </rPr>
      <t>其他医疗卫生与计划生育支出</t>
    </r>
  </si>
  <si>
    <r>
      <t xml:space="preserve">  </t>
    </r>
    <r>
      <rPr>
        <sz val="10"/>
        <rFont val="宋体"/>
        <charset val="134"/>
      </rPr>
      <t>环境保护管理事务</t>
    </r>
  </si>
  <si>
    <r>
      <t xml:space="preserve">    </t>
    </r>
    <r>
      <rPr>
        <sz val="10"/>
        <rFont val="宋体"/>
        <charset val="134"/>
      </rPr>
      <t>行政运行（环境保护管理事务）</t>
    </r>
  </si>
  <si>
    <r>
      <t xml:space="preserve">    </t>
    </r>
    <r>
      <rPr>
        <sz val="10"/>
        <rFont val="宋体"/>
        <charset val="134"/>
      </rPr>
      <t>一般行政管理事务（环境保护管理事务）</t>
    </r>
  </si>
  <si>
    <t>非税收入调整</t>
    <phoneticPr fontId="2" type="noConversion"/>
  </si>
  <si>
    <r>
      <t xml:space="preserve">  </t>
    </r>
    <r>
      <rPr>
        <sz val="10"/>
        <rFont val="宋体"/>
        <charset val="134"/>
      </rPr>
      <t>环境监测与监察</t>
    </r>
  </si>
  <si>
    <r>
      <t xml:space="preserve">    </t>
    </r>
    <r>
      <rPr>
        <sz val="10"/>
        <rFont val="宋体"/>
        <charset val="134"/>
      </rPr>
      <t>建设项目环评审查与监督</t>
    </r>
  </si>
  <si>
    <r>
      <t xml:space="preserve">    </t>
    </r>
    <r>
      <rPr>
        <sz val="10"/>
        <rFont val="宋体"/>
        <charset val="134"/>
      </rPr>
      <t>其他环境监测与监察支出</t>
    </r>
  </si>
  <si>
    <r>
      <t xml:space="preserve">  </t>
    </r>
    <r>
      <rPr>
        <sz val="10"/>
        <rFont val="宋体"/>
        <charset val="134"/>
      </rPr>
      <t>污染防治</t>
    </r>
  </si>
  <si>
    <r>
      <t xml:space="preserve">    </t>
    </r>
    <r>
      <rPr>
        <sz val="10"/>
        <rFont val="宋体"/>
        <charset val="134"/>
      </rPr>
      <t>大气</t>
    </r>
  </si>
  <si>
    <r>
      <t xml:space="preserve">    </t>
    </r>
    <r>
      <rPr>
        <sz val="10"/>
        <rFont val="宋体"/>
        <charset val="134"/>
      </rPr>
      <t>水体</t>
    </r>
  </si>
  <si>
    <r>
      <t xml:space="preserve">    </t>
    </r>
    <r>
      <rPr>
        <sz val="10"/>
        <rFont val="宋体"/>
        <charset val="134"/>
      </rPr>
      <t>排污费安排的支出</t>
    </r>
    <phoneticPr fontId="2" type="noConversion"/>
  </si>
  <si>
    <r>
      <t xml:space="preserve">  </t>
    </r>
    <r>
      <rPr>
        <sz val="10"/>
        <rFont val="宋体"/>
        <charset val="134"/>
      </rPr>
      <t>能源节约利用</t>
    </r>
    <phoneticPr fontId="2" type="noConversion"/>
  </si>
  <si>
    <r>
      <t xml:space="preserve">    </t>
    </r>
    <r>
      <rPr>
        <sz val="10"/>
        <rFont val="宋体"/>
        <charset val="134"/>
      </rPr>
      <t>能源节约利用</t>
    </r>
    <phoneticPr fontId="2" type="noConversion"/>
  </si>
  <si>
    <r>
      <t xml:space="preserve">  </t>
    </r>
    <r>
      <rPr>
        <sz val="10"/>
        <rFont val="宋体"/>
        <charset val="134"/>
      </rPr>
      <t>污染减排</t>
    </r>
  </si>
  <si>
    <r>
      <t xml:space="preserve">    </t>
    </r>
    <r>
      <rPr>
        <sz val="10"/>
        <rFont val="宋体"/>
        <charset val="134"/>
      </rPr>
      <t>减排专项支出</t>
    </r>
  </si>
  <si>
    <r>
      <t xml:space="preserve">  </t>
    </r>
    <r>
      <rPr>
        <sz val="10"/>
        <rFont val="宋体"/>
        <charset val="134"/>
      </rPr>
      <t>可再生能源</t>
    </r>
    <phoneticPr fontId="2" type="noConversion"/>
  </si>
  <si>
    <r>
      <t xml:space="preserve">    </t>
    </r>
    <r>
      <rPr>
        <sz val="10"/>
        <rFont val="宋体"/>
        <charset val="134"/>
      </rPr>
      <t>可再生能源</t>
    </r>
    <phoneticPr fontId="2" type="noConversion"/>
  </si>
  <si>
    <r>
      <t xml:space="preserve">  </t>
    </r>
    <r>
      <rPr>
        <sz val="10"/>
        <rFont val="宋体"/>
        <charset val="134"/>
      </rPr>
      <t>能源管理事务</t>
    </r>
    <phoneticPr fontId="2" type="noConversion"/>
  </si>
  <si>
    <r>
      <t xml:space="preserve">    </t>
    </r>
    <r>
      <rPr>
        <sz val="10"/>
        <rFont val="宋体"/>
        <charset val="134"/>
      </rPr>
      <t>其他能源管理事务支出</t>
    </r>
    <phoneticPr fontId="2" type="noConversion"/>
  </si>
  <si>
    <r>
      <t xml:space="preserve">  </t>
    </r>
    <r>
      <rPr>
        <sz val="10"/>
        <rFont val="宋体"/>
        <charset val="134"/>
      </rPr>
      <t>其他节能环保支出</t>
    </r>
    <phoneticPr fontId="2" type="noConversion"/>
  </si>
  <si>
    <r>
      <t xml:space="preserve">    </t>
    </r>
    <r>
      <rPr>
        <sz val="10"/>
        <rFont val="宋体"/>
        <charset val="134"/>
      </rPr>
      <t>其他节能环保支出</t>
    </r>
    <phoneticPr fontId="2" type="noConversion"/>
  </si>
  <si>
    <r>
      <t xml:space="preserve">  </t>
    </r>
    <r>
      <rPr>
        <sz val="10"/>
        <rFont val="宋体"/>
        <charset val="134"/>
      </rPr>
      <t>城乡社区管理事务</t>
    </r>
  </si>
  <si>
    <r>
      <t xml:space="preserve">    </t>
    </r>
    <r>
      <rPr>
        <sz val="10"/>
        <rFont val="宋体"/>
        <charset val="134"/>
      </rPr>
      <t>行政运行（城乡社区管理事务）</t>
    </r>
  </si>
  <si>
    <r>
      <t xml:space="preserve">    </t>
    </r>
    <r>
      <rPr>
        <sz val="10"/>
        <rFont val="宋体"/>
        <charset val="134"/>
      </rPr>
      <t>一般行政管理事务（城乡社区管理事务）</t>
    </r>
  </si>
  <si>
    <r>
      <t xml:space="preserve">    </t>
    </r>
    <r>
      <rPr>
        <sz val="10"/>
        <rFont val="宋体"/>
        <charset val="134"/>
      </rPr>
      <t>城管执法</t>
    </r>
  </si>
  <si>
    <r>
      <t xml:space="preserve">    </t>
    </r>
    <r>
      <rPr>
        <sz val="10"/>
        <rFont val="宋体"/>
        <charset val="134"/>
      </rPr>
      <t>住宅建设与房地产市场监管</t>
    </r>
  </si>
  <si>
    <r>
      <t xml:space="preserve">    </t>
    </r>
    <r>
      <rPr>
        <sz val="10"/>
        <rFont val="宋体"/>
        <charset val="134"/>
      </rPr>
      <t>其他城乡社区管理事务支出</t>
    </r>
  </si>
  <si>
    <t>非税收费项目取消</t>
    <phoneticPr fontId="2" type="noConversion"/>
  </si>
  <si>
    <r>
      <t xml:space="preserve">  </t>
    </r>
    <r>
      <rPr>
        <sz val="10"/>
        <rFont val="宋体"/>
        <charset val="134"/>
      </rPr>
      <t>城乡社区规划与管理</t>
    </r>
  </si>
  <si>
    <r>
      <t xml:space="preserve">    </t>
    </r>
    <r>
      <rPr>
        <sz val="10"/>
        <rFont val="宋体"/>
        <charset val="134"/>
      </rPr>
      <t>城乡社区规划与管理</t>
    </r>
  </si>
  <si>
    <t>工资调整和养老保险改革</t>
    <phoneticPr fontId="2" type="noConversion"/>
  </si>
  <si>
    <r>
      <t xml:space="preserve">  </t>
    </r>
    <r>
      <rPr>
        <sz val="10"/>
        <rFont val="宋体"/>
        <charset val="134"/>
      </rPr>
      <t>城乡社区公共设施</t>
    </r>
  </si>
  <si>
    <r>
      <t xml:space="preserve">    </t>
    </r>
    <r>
      <rPr>
        <sz val="10"/>
        <rFont val="宋体"/>
        <charset val="134"/>
      </rPr>
      <t>小城镇基础设施建设</t>
    </r>
  </si>
  <si>
    <t>增加上年结转的武西高铁建设项目征地拆迁和重点项目建设资金</t>
    <phoneticPr fontId="2" type="noConversion"/>
  </si>
  <si>
    <r>
      <t xml:space="preserve">    </t>
    </r>
    <r>
      <rPr>
        <sz val="10"/>
        <rFont val="宋体"/>
        <charset val="134"/>
      </rPr>
      <t>其他城乡公共设施支出</t>
    </r>
    <phoneticPr fontId="2" type="noConversion"/>
  </si>
  <si>
    <t>增加上年结转的旱厕改造经费</t>
    <phoneticPr fontId="2" type="noConversion"/>
  </si>
  <si>
    <r>
      <t xml:space="preserve">  </t>
    </r>
    <r>
      <rPr>
        <sz val="10"/>
        <rFont val="宋体"/>
        <charset val="134"/>
      </rPr>
      <t>城乡社区环境卫生</t>
    </r>
  </si>
  <si>
    <r>
      <t xml:space="preserve">    </t>
    </r>
    <r>
      <rPr>
        <sz val="10"/>
        <rFont val="宋体"/>
        <charset val="134"/>
      </rPr>
      <t>城乡社区环境卫生</t>
    </r>
  </si>
  <si>
    <t>增加上年结转的城区环卫作业市场化运作市级承担费和非税支出</t>
    <phoneticPr fontId="2" type="noConversion"/>
  </si>
  <si>
    <r>
      <t xml:space="preserve">  </t>
    </r>
    <r>
      <rPr>
        <sz val="10"/>
        <rFont val="宋体"/>
        <charset val="134"/>
      </rPr>
      <t>建设市场管理与监督</t>
    </r>
  </si>
  <si>
    <r>
      <t xml:space="preserve">    </t>
    </r>
    <r>
      <rPr>
        <sz val="10"/>
        <rFont val="宋体"/>
        <charset val="134"/>
      </rPr>
      <t>建设市场管理与监督</t>
    </r>
  </si>
  <si>
    <r>
      <t xml:space="preserve">  </t>
    </r>
    <r>
      <rPr>
        <sz val="10"/>
        <rFont val="宋体"/>
        <charset val="134"/>
      </rPr>
      <t>国有土地使用权出让收入及对应专项债务收入安排的支出</t>
    </r>
  </si>
  <si>
    <r>
      <t xml:space="preserve">    </t>
    </r>
    <r>
      <rPr>
        <sz val="10"/>
        <rFont val="宋体"/>
        <charset val="134"/>
      </rPr>
      <t>公共租赁住房支出（国有土地使用权出让收入安排的支出）</t>
    </r>
  </si>
  <si>
    <r>
      <t xml:space="preserve">  </t>
    </r>
    <r>
      <rPr>
        <sz val="10"/>
        <rFont val="宋体"/>
        <charset val="134"/>
      </rPr>
      <t>国有土地收益基金及对应专项债务收入安排的支出</t>
    </r>
  </si>
  <si>
    <r>
      <t xml:space="preserve">    </t>
    </r>
    <r>
      <rPr>
        <sz val="10"/>
        <rFont val="宋体"/>
        <charset val="134"/>
      </rPr>
      <t>其他国有土地收益基金支出</t>
    </r>
  </si>
  <si>
    <r>
      <t xml:space="preserve">  </t>
    </r>
    <r>
      <rPr>
        <sz val="10"/>
        <rFont val="宋体"/>
        <charset val="134"/>
      </rPr>
      <t>其他城乡社区支出</t>
    </r>
  </si>
  <si>
    <r>
      <t xml:space="preserve">    </t>
    </r>
    <r>
      <rPr>
        <sz val="10"/>
        <rFont val="宋体"/>
        <charset val="134"/>
      </rPr>
      <t>其他城乡社区支出</t>
    </r>
  </si>
  <si>
    <r>
      <t xml:space="preserve">  </t>
    </r>
    <r>
      <rPr>
        <sz val="10"/>
        <rFont val="宋体"/>
        <charset val="134"/>
      </rPr>
      <t>农业</t>
    </r>
  </si>
  <si>
    <r>
      <t xml:space="preserve">    </t>
    </r>
    <r>
      <rPr>
        <sz val="10"/>
        <rFont val="宋体"/>
        <charset val="134"/>
      </rPr>
      <t>行政运行（农业）</t>
    </r>
  </si>
  <si>
    <r>
      <t xml:space="preserve">    </t>
    </r>
    <r>
      <rPr>
        <sz val="10"/>
        <rFont val="宋体"/>
        <charset val="134"/>
      </rPr>
      <t>一般行政管理事务（农业）</t>
    </r>
  </si>
  <si>
    <r>
      <t xml:space="preserve">    </t>
    </r>
    <r>
      <rPr>
        <sz val="10"/>
        <rFont val="宋体"/>
        <charset val="134"/>
      </rPr>
      <t>事业运行（农业）</t>
    </r>
  </si>
  <si>
    <r>
      <t xml:space="preserve">    </t>
    </r>
    <r>
      <rPr>
        <sz val="10"/>
        <rFont val="宋体"/>
        <charset val="134"/>
      </rPr>
      <t>科技转化与推广服务</t>
    </r>
  </si>
  <si>
    <r>
      <t xml:space="preserve">    </t>
    </r>
    <r>
      <rPr>
        <sz val="10"/>
        <rFont val="宋体"/>
        <charset val="134"/>
      </rPr>
      <t>病虫害控制</t>
    </r>
  </si>
  <si>
    <r>
      <t xml:space="preserve">    </t>
    </r>
    <r>
      <rPr>
        <sz val="10"/>
        <rFont val="宋体"/>
        <charset val="134"/>
      </rPr>
      <t>农产品质量安全</t>
    </r>
  </si>
  <si>
    <t>增加上年结转的公共检验检测中心建设项目费</t>
    <phoneticPr fontId="2" type="noConversion"/>
  </si>
  <si>
    <r>
      <t xml:space="preserve">    </t>
    </r>
    <r>
      <rPr>
        <sz val="10"/>
        <rFont val="宋体"/>
        <charset val="134"/>
      </rPr>
      <t>执法监管</t>
    </r>
  </si>
  <si>
    <r>
      <t xml:space="preserve">    </t>
    </r>
    <r>
      <rPr>
        <sz val="10"/>
        <rFont val="宋体"/>
        <charset val="134"/>
      </rPr>
      <t>农业行业业务管理</t>
    </r>
  </si>
  <si>
    <r>
      <t xml:space="preserve">    </t>
    </r>
    <r>
      <rPr>
        <sz val="10"/>
        <rFont val="宋体"/>
        <charset val="134"/>
      </rPr>
      <t>农村公益事业</t>
    </r>
  </si>
  <si>
    <r>
      <t xml:space="preserve">    </t>
    </r>
    <r>
      <rPr>
        <sz val="10"/>
        <rFont val="宋体"/>
        <charset val="134"/>
      </rPr>
      <t>成品油价格改革对渔业的补贴</t>
    </r>
    <phoneticPr fontId="2" type="noConversion"/>
  </si>
  <si>
    <r>
      <t xml:space="preserve">    </t>
    </r>
    <r>
      <rPr>
        <sz val="10"/>
        <rFont val="宋体"/>
        <charset val="134"/>
      </rPr>
      <t>其他农业支出</t>
    </r>
  </si>
  <si>
    <r>
      <t xml:space="preserve">  </t>
    </r>
    <r>
      <rPr>
        <sz val="10"/>
        <rFont val="宋体"/>
        <charset val="134"/>
      </rPr>
      <t>林业</t>
    </r>
  </si>
  <si>
    <r>
      <t xml:space="preserve">    </t>
    </r>
    <r>
      <rPr>
        <sz val="10"/>
        <rFont val="宋体"/>
        <charset val="134"/>
      </rPr>
      <t>行政运行（林业）</t>
    </r>
  </si>
  <si>
    <r>
      <t xml:space="preserve">    </t>
    </r>
    <r>
      <rPr>
        <sz val="10"/>
        <rFont val="宋体"/>
        <charset val="134"/>
      </rPr>
      <t>森林培育（林业）</t>
    </r>
  </si>
  <si>
    <r>
      <t xml:space="preserve">    </t>
    </r>
    <r>
      <rPr>
        <sz val="10"/>
        <rFont val="宋体"/>
        <charset val="134"/>
      </rPr>
      <t>林业技术推广（林业）</t>
    </r>
  </si>
  <si>
    <r>
      <t xml:space="preserve">    </t>
    </r>
    <r>
      <rPr>
        <sz val="10"/>
        <rFont val="宋体"/>
        <charset val="134"/>
      </rPr>
      <t>森林资源管理</t>
    </r>
  </si>
  <si>
    <r>
      <t xml:space="preserve">    </t>
    </r>
    <r>
      <rPr>
        <sz val="10"/>
        <rFont val="宋体"/>
        <charset val="134"/>
      </rPr>
      <t>森林生态效益补偿</t>
    </r>
    <phoneticPr fontId="2" type="noConversion"/>
  </si>
  <si>
    <r>
      <t xml:space="preserve">    </t>
    </r>
    <r>
      <rPr>
        <sz val="10"/>
        <rFont val="宋体"/>
        <charset val="134"/>
      </rPr>
      <t>林业执法与监督</t>
    </r>
  </si>
  <si>
    <r>
      <t xml:space="preserve">    </t>
    </r>
    <r>
      <rPr>
        <sz val="10"/>
        <rFont val="宋体"/>
        <charset val="134"/>
      </rPr>
      <t>林业检疫检测</t>
    </r>
  </si>
  <si>
    <r>
      <t xml:space="preserve">    </t>
    </r>
    <r>
      <rPr>
        <sz val="10"/>
        <rFont val="宋体"/>
        <charset val="134"/>
      </rPr>
      <t>林业防灾减灾</t>
    </r>
  </si>
  <si>
    <r>
      <t xml:space="preserve">    </t>
    </r>
    <r>
      <rPr>
        <sz val="10"/>
        <rFont val="宋体"/>
        <charset val="134"/>
      </rPr>
      <t>其他林业支出</t>
    </r>
  </si>
  <si>
    <r>
      <t xml:space="preserve">  </t>
    </r>
    <r>
      <rPr>
        <sz val="10"/>
        <rFont val="宋体"/>
        <charset val="134"/>
      </rPr>
      <t>水利</t>
    </r>
  </si>
  <si>
    <r>
      <t xml:space="preserve">    </t>
    </r>
    <r>
      <rPr>
        <sz val="10"/>
        <rFont val="宋体"/>
        <charset val="134"/>
      </rPr>
      <t>行政运行（水利）</t>
    </r>
  </si>
  <si>
    <r>
      <t xml:space="preserve">    </t>
    </r>
    <r>
      <rPr>
        <sz val="10"/>
        <rFont val="宋体"/>
        <charset val="134"/>
      </rPr>
      <t>水利行业业务管理</t>
    </r>
  </si>
  <si>
    <r>
      <t xml:space="preserve">    </t>
    </r>
    <r>
      <rPr>
        <sz val="10"/>
        <rFont val="宋体"/>
        <charset val="134"/>
      </rPr>
      <t>水利工程建设（水利）</t>
    </r>
  </si>
  <si>
    <r>
      <t>预计上级专款增加和债券安排的鄂北水资源配置</t>
    </r>
    <r>
      <rPr>
        <sz val="10"/>
        <rFont val="Times New Roman"/>
        <family val="1"/>
      </rPr>
      <t>5000</t>
    </r>
    <r>
      <rPr>
        <sz val="10"/>
        <rFont val="宋体"/>
        <charset val="134"/>
      </rPr>
      <t>万</t>
    </r>
  </si>
  <si>
    <r>
      <t xml:space="preserve">    </t>
    </r>
    <r>
      <rPr>
        <sz val="10"/>
        <rFont val="宋体"/>
        <charset val="134"/>
      </rPr>
      <t>水利工程运行与维护</t>
    </r>
  </si>
  <si>
    <r>
      <t xml:space="preserve">    </t>
    </r>
    <r>
      <rPr>
        <sz val="10"/>
        <rFont val="宋体"/>
        <charset val="134"/>
      </rPr>
      <t>水利执法监督</t>
    </r>
  </si>
  <si>
    <r>
      <t xml:space="preserve">    </t>
    </r>
    <r>
      <rPr>
        <sz val="10"/>
        <rFont val="宋体"/>
        <charset val="134"/>
      </rPr>
      <t>水土保持（水利）</t>
    </r>
  </si>
  <si>
    <r>
      <t xml:space="preserve">    </t>
    </r>
    <r>
      <rPr>
        <sz val="10"/>
        <rFont val="宋体"/>
        <charset val="134"/>
      </rPr>
      <t>水资源节约管理与保护</t>
    </r>
    <phoneticPr fontId="2" type="noConversion"/>
  </si>
  <si>
    <r>
      <t xml:space="preserve">    </t>
    </r>
    <r>
      <rPr>
        <sz val="10"/>
        <rFont val="宋体"/>
        <charset val="134"/>
      </rPr>
      <t>水文测报</t>
    </r>
  </si>
  <si>
    <r>
      <t xml:space="preserve">    </t>
    </r>
    <r>
      <rPr>
        <sz val="10"/>
        <rFont val="宋体"/>
        <charset val="134"/>
      </rPr>
      <t>防汛</t>
    </r>
  </si>
  <si>
    <r>
      <t xml:space="preserve">    </t>
    </r>
    <r>
      <rPr>
        <sz val="10"/>
        <rFont val="宋体"/>
        <charset val="134"/>
      </rPr>
      <t>抗旱</t>
    </r>
  </si>
  <si>
    <r>
      <t xml:space="preserve">    </t>
    </r>
    <r>
      <rPr>
        <sz val="10"/>
        <rFont val="宋体"/>
        <charset val="134"/>
      </rPr>
      <t>水利技术推广</t>
    </r>
  </si>
  <si>
    <r>
      <t xml:space="preserve">    </t>
    </r>
    <r>
      <rPr>
        <sz val="10"/>
        <rFont val="宋体"/>
        <charset val="134"/>
      </rPr>
      <t>江河湖库水系综合整治</t>
    </r>
  </si>
  <si>
    <r>
      <t xml:space="preserve">    </t>
    </r>
    <r>
      <rPr>
        <sz val="10"/>
        <rFont val="宋体"/>
        <charset val="134"/>
      </rPr>
      <t>水资源费安排的支出</t>
    </r>
  </si>
  <si>
    <r>
      <t xml:space="preserve">    </t>
    </r>
    <r>
      <rPr>
        <sz val="10"/>
        <rFont val="宋体"/>
        <charset val="134"/>
      </rPr>
      <t>信息管理（水利）</t>
    </r>
  </si>
  <si>
    <r>
      <t xml:space="preserve">    </t>
    </r>
    <r>
      <rPr>
        <sz val="10"/>
        <rFont val="宋体"/>
        <charset val="134"/>
      </rPr>
      <t>其他水利支出</t>
    </r>
  </si>
  <si>
    <t>债券资金</t>
    <phoneticPr fontId="2" type="noConversion"/>
  </si>
  <si>
    <r>
      <t xml:space="preserve">  </t>
    </r>
    <r>
      <rPr>
        <sz val="10"/>
        <rFont val="宋体"/>
        <charset val="134"/>
      </rPr>
      <t>扶贫</t>
    </r>
  </si>
  <si>
    <r>
      <t xml:space="preserve">    </t>
    </r>
    <r>
      <rPr>
        <sz val="10"/>
        <rFont val="宋体"/>
        <charset val="134"/>
      </rPr>
      <t>行政运行（扶贫）</t>
    </r>
  </si>
  <si>
    <r>
      <t xml:space="preserve">    </t>
    </r>
    <r>
      <rPr>
        <sz val="10"/>
        <rFont val="宋体"/>
        <charset val="134"/>
      </rPr>
      <t>农村基础设施建设</t>
    </r>
    <phoneticPr fontId="2" type="noConversion"/>
  </si>
  <si>
    <r>
      <t xml:space="preserve">    </t>
    </r>
    <r>
      <rPr>
        <sz val="10"/>
        <rFont val="宋体"/>
        <charset val="134"/>
      </rPr>
      <t>生产发展</t>
    </r>
  </si>
  <si>
    <t>调整为对下补助支出</t>
    <phoneticPr fontId="2" type="noConversion"/>
  </si>
  <si>
    <r>
      <t xml:space="preserve">    </t>
    </r>
    <r>
      <rPr>
        <sz val="10"/>
        <rFont val="宋体"/>
        <charset val="134"/>
      </rPr>
      <t>其他扶贫支出</t>
    </r>
  </si>
  <si>
    <r>
      <t xml:space="preserve">  </t>
    </r>
    <r>
      <rPr>
        <sz val="10"/>
        <rFont val="宋体"/>
        <charset val="134"/>
      </rPr>
      <t>农业综合开发</t>
    </r>
  </si>
  <si>
    <r>
      <t xml:space="preserve">    </t>
    </r>
    <r>
      <rPr>
        <sz val="10"/>
        <rFont val="宋体"/>
        <charset val="134"/>
      </rPr>
      <t>其他农业综合开发支出</t>
    </r>
  </si>
  <si>
    <r>
      <t xml:space="preserve">  </t>
    </r>
    <r>
      <rPr>
        <sz val="10"/>
        <rFont val="宋体"/>
        <charset val="134"/>
      </rPr>
      <t>农村综合改革</t>
    </r>
  </si>
  <si>
    <r>
      <t xml:space="preserve">    </t>
    </r>
    <r>
      <rPr>
        <sz val="10"/>
        <rFont val="宋体"/>
        <charset val="134"/>
      </rPr>
      <t>其他农村综合改革支出</t>
    </r>
  </si>
  <si>
    <r>
      <t xml:space="preserve">  </t>
    </r>
    <r>
      <rPr>
        <sz val="10"/>
        <rFont val="宋体"/>
        <charset val="134"/>
      </rPr>
      <t>普惠金融发展支出</t>
    </r>
    <phoneticPr fontId="2" type="noConversion"/>
  </si>
  <si>
    <r>
      <t xml:space="preserve">    </t>
    </r>
    <r>
      <rPr>
        <sz val="10"/>
        <rFont val="宋体"/>
        <charset val="134"/>
      </rPr>
      <t>创业担保贷款贴息</t>
    </r>
    <phoneticPr fontId="2" type="noConversion"/>
  </si>
  <si>
    <r>
      <t xml:space="preserve">    </t>
    </r>
    <r>
      <rPr>
        <sz val="10"/>
        <rFont val="宋体"/>
        <charset val="134"/>
      </rPr>
      <t>其他普惠金融发展支出</t>
    </r>
    <phoneticPr fontId="2" type="noConversion"/>
  </si>
  <si>
    <r>
      <t xml:space="preserve">  </t>
    </r>
    <r>
      <rPr>
        <sz val="10"/>
        <rFont val="宋体"/>
        <charset val="134"/>
      </rPr>
      <t>其他农林水支出</t>
    </r>
  </si>
  <si>
    <r>
      <t xml:space="preserve">    </t>
    </r>
    <r>
      <rPr>
        <sz val="10"/>
        <rFont val="宋体"/>
        <charset val="134"/>
      </rPr>
      <t>其他农林水支出</t>
    </r>
  </si>
  <si>
    <r>
      <t xml:space="preserve">  </t>
    </r>
    <r>
      <rPr>
        <sz val="10"/>
        <rFont val="宋体"/>
        <charset val="134"/>
      </rPr>
      <t>公路水路运输</t>
    </r>
  </si>
  <si>
    <r>
      <t xml:space="preserve">    </t>
    </r>
    <r>
      <rPr>
        <sz val="10"/>
        <rFont val="宋体"/>
        <charset val="134"/>
      </rPr>
      <t>行政运行（公路水路运输）</t>
    </r>
  </si>
  <si>
    <r>
      <t xml:space="preserve">    </t>
    </r>
    <r>
      <rPr>
        <sz val="10"/>
        <rFont val="宋体"/>
        <charset val="134"/>
      </rPr>
      <t>一般行政管理事务（公路水路运输）</t>
    </r>
  </si>
  <si>
    <r>
      <t xml:space="preserve">    </t>
    </r>
    <r>
      <rPr>
        <sz val="10"/>
        <rFont val="宋体"/>
        <charset val="134"/>
      </rPr>
      <t>公路养护（公路水路运输）</t>
    </r>
  </si>
  <si>
    <r>
      <t xml:space="preserve">    </t>
    </r>
    <r>
      <rPr>
        <sz val="10"/>
        <rFont val="宋体"/>
        <charset val="134"/>
      </rPr>
      <t>公路运输管理</t>
    </r>
  </si>
  <si>
    <r>
      <t xml:space="preserve">    </t>
    </r>
    <r>
      <rPr>
        <sz val="10"/>
        <rFont val="宋体"/>
        <charset val="134"/>
      </rPr>
      <t>海事管理</t>
    </r>
  </si>
  <si>
    <r>
      <t xml:space="preserve">    </t>
    </r>
    <r>
      <rPr>
        <sz val="10"/>
        <rFont val="宋体"/>
        <charset val="134"/>
      </rPr>
      <t>航道维护</t>
    </r>
    <phoneticPr fontId="2" type="noConversion"/>
  </si>
  <si>
    <r>
      <t xml:space="preserve">    </t>
    </r>
    <r>
      <rPr>
        <sz val="10"/>
        <rFont val="宋体"/>
        <charset val="134"/>
      </rPr>
      <t>其他公路水路运输支出</t>
    </r>
  </si>
  <si>
    <r>
      <t xml:space="preserve">  </t>
    </r>
    <r>
      <rPr>
        <sz val="10"/>
        <rFont val="宋体"/>
        <charset val="134"/>
      </rPr>
      <t>成品油价格改革对交通运输的补贴</t>
    </r>
  </si>
  <si>
    <r>
      <t xml:space="preserve">    </t>
    </r>
    <r>
      <rPr>
        <sz val="10"/>
        <rFont val="宋体"/>
        <charset val="134"/>
      </rPr>
      <t>对城市公交的补贴</t>
    </r>
  </si>
  <si>
    <r>
      <t xml:space="preserve">    </t>
    </r>
    <r>
      <rPr>
        <sz val="10"/>
        <rFont val="宋体"/>
        <charset val="134"/>
      </rPr>
      <t>对农村道路客运的补贴</t>
    </r>
    <phoneticPr fontId="2" type="noConversion"/>
  </si>
  <si>
    <r>
      <t xml:space="preserve">  </t>
    </r>
    <r>
      <rPr>
        <sz val="10"/>
        <rFont val="宋体"/>
        <charset val="134"/>
      </rPr>
      <t>邮政业支出</t>
    </r>
  </si>
  <si>
    <r>
      <t xml:space="preserve">    </t>
    </r>
    <r>
      <rPr>
        <sz val="10"/>
        <rFont val="宋体"/>
        <charset val="134"/>
      </rPr>
      <t>行业监管（邮政业支出）</t>
    </r>
  </si>
  <si>
    <r>
      <t xml:space="preserve">    </t>
    </r>
    <r>
      <rPr>
        <sz val="10"/>
        <rFont val="宋体"/>
        <charset val="134"/>
      </rPr>
      <t>邮政普遍服务与特殊服务</t>
    </r>
    <phoneticPr fontId="2" type="noConversion"/>
  </si>
  <si>
    <r>
      <t xml:space="preserve">  </t>
    </r>
    <r>
      <rPr>
        <sz val="10"/>
        <rFont val="宋体"/>
        <charset val="134"/>
      </rPr>
      <t>车辆购置税支出</t>
    </r>
  </si>
  <si>
    <r>
      <t xml:space="preserve">    </t>
    </r>
    <r>
      <rPr>
        <sz val="10"/>
        <rFont val="宋体"/>
        <charset val="134"/>
      </rPr>
      <t>车辆购置税用于公路等基础设施建设支出</t>
    </r>
    <phoneticPr fontId="2" type="noConversion"/>
  </si>
  <si>
    <r>
      <t xml:space="preserve">    </t>
    </r>
    <r>
      <rPr>
        <sz val="10"/>
        <rFont val="宋体"/>
        <charset val="134"/>
      </rPr>
      <t>车辆购置税用于农村公路建设支出</t>
    </r>
    <phoneticPr fontId="2" type="noConversion"/>
  </si>
  <si>
    <r>
      <t xml:space="preserve">    </t>
    </r>
    <r>
      <rPr>
        <sz val="10"/>
        <rFont val="宋体"/>
        <charset val="134"/>
      </rPr>
      <t>车辆购置税用于老旧汽车报废更新补贴</t>
    </r>
    <phoneticPr fontId="2" type="noConversion"/>
  </si>
  <si>
    <t>资源勘探信息等支出</t>
    <phoneticPr fontId="2" type="noConversion"/>
  </si>
  <si>
    <r>
      <t xml:space="preserve">  </t>
    </r>
    <r>
      <rPr>
        <sz val="10"/>
        <rFont val="宋体"/>
        <charset val="134"/>
      </rPr>
      <t>制造业</t>
    </r>
    <phoneticPr fontId="2" type="noConversion"/>
  </si>
  <si>
    <r>
      <t xml:space="preserve">    </t>
    </r>
    <r>
      <rPr>
        <sz val="10"/>
        <rFont val="宋体"/>
        <charset val="134"/>
      </rPr>
      <t>交通运输设备制造业</t>
    </r>
    <phoneticPr fontId="2" type="noConversion"/>
  </si>
  <si>
    <r>
      <t xml:space="preserve">  </t>
    </r>
    <r>
      <rPr>
        <sz val="10"/>
        <rFont val="宋体"/>
        <charset val="134"/>
      </rPr>
      <t>工业和信息产业监管</t>
    </r>
    <phoneticPr fontId="2" type="noConversion"/>
  </si>
  <si>
    <r>
      <t xml:space="preserve">    </t>
    </r>
    <r>
      <rPr>
        <sz val="10"/>
        <rFont val="宋体"/>
        <charset val="134"/>
      </rPr>
      <t>行政运行</t>
    </r>
    <phoneticPr fontId="2" type="noConversion"/>
  </si>
  <si>
    <r>
      <t xml:space="preserve">    </t>
    </r>
    <r>
      <rPr>
        <sz val="10"/>
        <rFont val="宋体"/>
        <charset val="134"/>
      </rPr>
      <t>其他工业和信息产业监管支出</t>
    </r>
    <phoneticPr fontId="2" type="noConversion"/>
  </si>
  <si>
    <r>
      <t xml:space="preserve">  </t>
    </r>
    <r>
      <rPr>
        <sz val="10"/>
        <rFont val="宋体"/>
        <charset val="134"/>
      </rPr>
      <t>安全生产监管</t>
    </r>
  </si>
  <si>
    <r>
      <t xml:space="preserve">    </t>
    </r>
    <r>
      <rPr>
        <sz val="10"/>
        <rFont val="宋体"/>
        <charset val="134"/>
      </rPr>
      <t>行政运行（安全生产监管）</t>
    </r>
  </si>
  <si>
    <r>
      <t xml:space="preserve">    </t>
    </r>
    <r>
      <rPr>
        <sz val="10"/>
        <rFont val="宋体"/>
        <charset val="134"/>
      </rPr>
      <t>其他安全生产监管支出</t>
    </r>
  </si>
  <si>
    <r>
      <t xml:space="preserve">  </t>
    </r>
    <r>
      <rPr>
        <sz val="10"/>
        <rFont val="宋体"/>
        <charset val="134"/>
      </rPr>
      <t>国有资产监管</t>
    </r>
  </si>
  <si>
    <r>
      <t xml:space="preserve">    </t>
    </r>
    <r>
      <rPr>
        <sz val="10"/>
        <rFont val="宋体"/>
        <charset val="134"/>
      </rPr>
      <t>行政运行（国有资产监管）</t>
    </r>
  </si>
  <si>
    <r>
      <t xml:space="preserve">  </t>
    </r>
    <r>
      <rPr>
        <sz val="10"/>
        <rFont val="宋体"/>
        <charset val="134"/>
      </rPr>
      <t>支持中小企业发展和管理支出</t>
    </r>
  </si>
  <si>
    <r>
      <t xml:space="preserve">    </t>
    </r>
    <r>
      <rPr>
        <sz val="10"/>
        <rFont val="宋体"/>
        <charset val="134"/>
      </rPr>
      <t>行政运行（支持中小企业发展和管理支出）</t>
    </r>
  </si>
  <si>
    <r>
      <t xml:space="preserve">    </t>
    </r>
    <r>
      <rPr>
        <sz val="10"/>
        <rFont val="宋体"/>
        <charset val="134"/>
      </rPr>
      <t>中小企业发展专项</t>
    </r>
  </si>
  <si>
    <r>
      <t xml:space="preserve">    </t>
    </r>
    <r>
      <rPr>
        <sz val="10"/>
        <rFont val="宋体"/>
        <charset val="134"/>
      </rPr>
      <t>其他支持中小企业发展和管理支出</t>
    </r>
  </si>
  <si>
    <r>
      <t xml:space="preserve">  </t>
    </r>
    <r>
      <rPr>
        <sz val="10"/>
        <rFont val="宋体"/>
        <charset val="134"/>
      </rPr>
      <t>其他资源勘探信息等支出</t>
    </r>
    <phoneticPr fontId="2" type="noConversion"/>
  </si>
  <si>
    <r>
      <t xml:space="preserve">    </t>
    </r>
    <r>
      <rPr>
        <sz val="10"/>
        <rFont val="宋体"/>
        <charset val="134"/>
      </rPr>
      <t>其他资源勘探信息等支出</t>
    </r>
    <phoneticPr fontId="2" type="noConversion"/>
  </si>
  <si>
    <r>
      <t xml:space="preserve">  </t>
    </r>
    <r>
      <rPr>
        <sz val="10"/>
        <rFont val="宋体"/>
        <charset val="134"/>
      </rPr>
      <t>商业流通事务</t>
    </r>
  </si>
  <si>
    <r>
      <t xml:space="preserve">    </t>
    </r>
    <r>
      <rPr>
        <sz val="10"/>
        <rFont val="宋体"/>
        <charset val="134"/>
      </rPr>
      <t>行政运行（商业流通事务）</t>
    </r>
  </si>
  <si>
    <r>
      <t xml:space="preserve">    </t>
    </r>
    <r>
      <rPr>
        <sz val="10"/>
        <rFont val="宋体"/>
        <charset val="134"/>
      </rPr>
      <t>市场监测及信息管理</t>
    </r>
  </si>
  <si>
    <r>
      <t xml:space="preserve">    </t>
    </r>
    <r>
      <rPr>
        <sz val="10"/>
        <rFont val="宋体"/>
        <charset val="134"/>
      </rPr>
      <t>其他商业流通事务支出</t>
    </r>
  </si>
  <si>
    <r>
      <t xml:space="preserve">  </t>
    </r>
    <r>
      <rPr>
        <sz val="10"/>
        <rFont val="宋体"/>
        <charset val="134"/>
      </rPr>
      <t>旅游业管理与服务支出</t>
    </r>
  </si>
  <si>
    <r>
      <t xml:space="preserve">    </t>
    </r>
    <r>
      <rPr>
        <sz val="10"/>
        <rFont val="宋体"/>
        <charset val="134"/>
      </rPr>
      <t>行政运行（旅游业管理与服务支出）</t>
    </r>
  </si>
  <si>
    <r>
      <t xml:space="preserve">    </t>
    </r>
    <r>
      <rPr>
        <sz val="10"/>
        <rFont val="宋体"/>
        <charset val="134"/>
      </rPr>
      <t>旅游宣传</t>
    </r>
  </si>
  <si>
    <r>
      <t xml:space="preserve">    </t>
    </r>
    <r>
      <rPr>
        <sz val="10"/>
        <rFont val="宋体"/>
        <charset val="134"/>
      </rPr>
      <t>旅游行业业务管理</t>
    </r>
  </si>
  <si>
    <r>
      <t xml:space="preserve">    </t>
    </r>
    <r>
      <rPr>
        <sz val="10"/>
        <rFont val="宋体"/>
        <charset val="134"/>
      </rPr>
      <t>其他旅游业管理与服务支出</t>
    </r>
  </si>
  <si>
    <t>主要是从预备费安排的《魅力中国城》创作和竞赛费用</t>
    <phoneticPr fontId="2" type="noConversion"/>
  </si>
  <si>
    <r>
      <t xml:space="preserve">  </t>
    </r>
    <r>
      <rPr>
        <sz val="10"/>
        <rFont val="宋体"/>
        <charset val="134"/>
      </rPr>
      <t>涉外发展服务支出</t>
    </r>
  </si>
  <si>
    <r>
      <t xml:space="preserve">    </t>
    </r>
    <r>
      <rPr>
        <sz val="10"/>
        <rFont val="宋体"/>
        <charset val="134"/>
      </rPr>
      <t>其他涉外发展服务支出</t>
    </r>
  </si>
  <si>
    <r>
      <t xml:space="preserve">  </t>
    </r>
    <r>
      <rPr>
        <sz val="10"/>
        <rFont val="宋体"/>
        <charset val="134"/>
      </rPr>
      <t>其他支出（援助其他地区支出）</t>
    </r>
  </si>
  <si>
    <r>
      <t xml:space="preserve">    </t>
    </r>
    <r>
      <rPr>
        <sz val="10"/>
        <rFont val="宋体"/>
        <charset val="134"/>
      </rPr>
      <t>其他支出（援助其他地区支出）</t>
    </r>
  </si>
  <si>
    <r>
      <t xml:space="preserve">  </t>
    </r>
    <r>
      <rPr>
        <sz val="10"/>
        <rFont val="宋体"/>
        <charset val="134"/>
      </rPr>
      <t>国土资源事务</t>
    </r>
  </si>
  <si>
    <r>
      <t xml:space="preserve">    </t>
    </r>
    <r>
      <rPr>
        <sz val="10"/>
        <rFont val="宋体"/>
        <charset val="134"/>
      </rPr>
      <t>行政运行（国土资源事务）</t>
    </r>
  </si>
  <si>
    <r>
      <t xml:space="preserve">    </t>
    </r>
    <r>
      <rPr>
        <sz val="10"/>
        <rFont val="宋体"/>
        <charset val="134"/>
      </rPr>
      <t>一般行政管理事务（国土资源事务）</t>
    </r>
  </si>
  <si>
    <r>
      <t xml:space="preserve">    </t>
    </r>
    <r>
      <rPr>
        <sz val="10"/>
        <rFont val="宋体"/>
        <charset val="134"/>
      </rPr>
      <t>国土资源规划及管理</t>
    </r>
  </si>
  <si>
    <r>
      <t xml:space="preserve">    </t>
    </r>
    <r>
      <rPr>
        <sz val="10"/>
        <rFont val="宋体"/>
        <charset val="134"/>
      </rPr>
      <t>土地资源调查</t>
    </r>
  </si>
  <si>
    <r>
      <t xml:space="preserve">    </t>
    </r>
    <r>
      <rPr>
        <sz val="10"/>
        <rFont val="宋体"/>
        <charset val="134"/>
      </rPr>
      <t>土地资源利用与保护</t>
    </r>
  </si>
  <si>
    <r>
      <t xml:space="preserve">    </t>
    </r>
    <r>
      <rPr>
        <sz val="10"/>
        <rFont val="宋体"/>
        <charset val="134"/>
      </rPr>
      <t>国土整治</t>
    </r>
  </si>
  <si>
    <r>
      <t xml:space="preserve">    </t>
    </r>
    <r>
      <rPr>
        <sz val="10"/>
        <rFont val="宋体"/>
        <charset val="134"/>
      </rPr>
      <t>地质灾害防治</t>
    </r>
    <phoneticPr fontId="2" type="noConversion"/>
  </si>
  <si>
    <r>
      <t xml:space="preserve">    </t>
    </r>
    <r>
      <rPr>
        <sz val="10"/>
        <rFont val="宋体"/>
        <charset val="134"/>
      </rPr>
      <t>地质矿产资源利用与保护</t>
    </r>
    <phoneticPr fontId="2" type="noConversion"/>
  </si>
  <si>
    <r>
      <t xml:space="preserve">    </t>
    </r>
    <r>
      <rPr>
        <sz val="10"/>
        <rFont val="宋体"/>
        <charset val="134"/>
      </rPr>
      <t>事业运行（国土资源事务）</t>
    </r>
  </si>
  <si>
    <r>
      <t>    </t>
    </r>
    <r>
      <rPr>
        <sz val="11"/>
        <color indexed="8"/>
        <rFont val="宋体"/>
        <charset val="134"/>
      </rPr>
      <t>激励性转移支付收入</t>
    </r>
    <phoneticPr fontId="2" type="noConversion"/>
  </si>
  <si>
    <r>
      <t>    </t>
    </r>
    <r>
      <rPr>
        <sz val="11"/>
        <color indexed="8"/>
        <rFont val="宋体"/>
        <charset val="134"/>
      </rPr>
      <t>政策性转移支付收入</t>
    </r>
    <phoneticPr fontId="2" type="noConversion"/>
  </si>
  <si>
    <r>
      <t xml:space="preserve">    </t>
    </r>
    <r>
      <rPr>
        <sz val="11"/>
        <color indexed="8"/>
        <rFont val="宋体"/>
        <charset val="134"/>
      </rPr>
      <t>革命老区转移支付收入</t>
    </r>
    <phoneticPr fontId="2" type="noConversion"/>
  </si>
  <si>
    <r>
      <t>  </t>
    </r>
    <r>
      <rPr>
        <sz val="11"/>
        <color indexed="8"/>
        <rFont val="宋体"/>
        <charset val="134"/>
      </rPr>
      <t>（四）下级上解收入</t>
    </r>
    <phoneticPr fontId="2" type="noConversion"/>
  </si>
  <si>
    <r>
      <t xml:space="preserve">  </t>
    </r>
    <r>
      <rPr>
        <sz val="10"/>
        <rFont val="宋体"/>
        <charset val="134"/>
      </rPr>
      <t>上解省财政支出</t>
    </r>
    <phoneticPr fontId="2" type="noConversion"/>
  </si>
  <si>
    <t>主要是年初预留工资调整和养老保险改革资金</t>
    <phoneticPr fontId="2" type="noConversion"/>
  </si>
  <si>
    <t>主要是非税收入减少</t>
    <phoneticPr fontId="2" type="noConversion"/>
  </si>
  <si>
    <t>主要是落实支持实体经济发展政策增加项目经费</t>
    <phoneticPr fontId="2" type="noConversion"/>
  </si>
</sst>
</file>

<file path=xl/styles.xml><?xml version="1.0" encoding="utf-8"?>
<styleSheet xmlns="http://schemas.openxmlformats.org/spreadsheetml/2006/main">
  <numFmts count="2">
    <numFmt numFmtId="176" formatCode="0_ "/>
    <numFmt numFmtId="177" formatCode="0_);[Red]\(0\)"/>
  </numFmts>
  <fonts count="27">
    <font>
      <sz val="12"/>
      <name val="宋体"/>
      <charset val="134"/>
    </font>
    <font>
      <sz val="11"/>
      <color indexed="8"/>
      <name val="宋体"/>
      <charset val="134"/>
    </font>
    <font>
      <sz val="9"/>
      <name val="宋体"/>
      <charset val="134"/>
    </font>
    <font>
      <sz val="10"/>
      <name val="宋体"/>
      <charset val="134"/>
    </font>
    <font>
      <b/>
      <sz val="10"/>
      <name val="宋体"/>
      <charset val="134"/>
    </font>
    <font>
      <sz val="12"/>
      <name val="Times New Roman"/>
      <family val="1"/>
    </font>
    <font>
      <b/>
      <sz val="11"/>
      <name val="宋体"/>
      <charset val="134"/>
    </font>
    <font>
      <sz val="15"/>
      <name val="黑体"/>
      <family val="3"/>
      <charset val="134"/>
    </font>
    <font>
      <sz val="15"/>
      <name val="Times New Roman"/>
      <family val="1"/>
    </font>
    <font>
      <sz val="20"/>
      <name val="方正大标宋简体"/>
      <charset val="134"/>
    </font>
    <font>
      <sz val="12"/>
      <name val="宋体"/>
      <charset val="134"/>
    </font>
    <font>
      <sz val="11"/>
      <color indexed="8"/>
      <name val="Tahoma"/>
      <family val="2"/>
    </font>
    <font>
      <sz val="9"/>
      <color indexed="8"/>
      <name val="Tahoma"/>
      <family val="2"/>
    </font>
    <font>
      <b/>
      <sz val="11"/>
      <color indexed="8"/>
      <name val="Tahoma"/>
      <family val="2"/>
    </font>
    <font>
      <b/>
      <sz val="9"/>
      <color indexed="81"/>
      <name val="宋体"/>
      <charset val="134"/>
    </font>
    <font>
      <sz val="9"/>
      <color indexed="81"/>
      <name val="宋体"/>
      <charset val="134"/>
    </font>
    <font>
      <sz val="20"/>
      <color indexed="8"/>
      <name val="方正大标宋简体"/>
      <charset val="134"/>
    </font>
    <font>
      <sz val="20"/>
      <color indexed="8"/>
      <name val="Times New Roman"/>
      <family val="1"/>
    </font>
    <font>
      <sz val="11"/>
      <color indexed="8"/>
      <name val="Times New Roman"/>
      <family val="1"/>
    </font>
    <font>
      <b/>
      <sz val="11"/>
      <color indexed="8"/>
      <name val="Times New Roman"/>
      <family val="1"/>
    </font>
    <font>
      <sz val="10"/>
      <name val="Times New Roman"/>
      <family val="1"/>
    </font>
    <font>
      <sz val="11"/>
      <name val="Times New Roman"/>
      <family val="1"/>
    </font>
    <font>
      <sz val="18"/>
      <name val="Times New Roman"/>
      <family val="1"/>
    </font>
    <font>
      <sz val="20"/>
      <name val="Times New Roman"/>
      <family val="1"/>
    </font>
    <font>
      <b/>
      <sz val="10"/>
      <name val="Times New Roman"/>
      <family val="1"/>
    </font>
    <font>
      <b/>
      <sz val="11"/>
      <name val="Times New Roman"/>
      <family val="1"/>
    </font>
    <font>
      <sz val="10"/>
      <name val="宋体"/>
      <charset val="134"/>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alignment vertical="center"/>
    </xf>
    <xf numFmtId="0" fontId="5" fillId="0" borderId="0"/>
    <xf numFmtId="0" fontId="2" fillId="0" borderId="0"/>
  </cellStyleXfs>
  <cellXfs count="56">
    <xf numFmtId="0" fontId="0" fillId="0" borderId="0" xfId="0">
      <alignment vertical="center"/>
    </xf>
    <xf numFmtId="176" fontId="6" fillId="0" borderId="1" xfId="1" applyNumberFormat="1" applyFont="1" applyFill="1" applyBorder="1" applyAlignment="1">
      <alignment vertical="center"/>
    </xf>
    <xf numFmtId="0" fontId="6" fillId="0" borderId="1" xfId="2" applyNumberFormat="1" applyFont="1" applyFill="1" applyBorder="1" applyAlignment="1" applyProtection="1">
      <alignment horizontal="center" vertical="center" wrapText="1"/>
    </xf>
    <xf numFmtId="0" fontId="4" fillId="0" borderId="1" xfId="2" applyNumberFormat="1" applyFont="1" applyFill="1" applyBorder="1" applyAlignment="1" applyProtection="1">
      <alignment horizontal="left" vertical="center" wrapText="1"/>
    </xf>
    <xf numFmtId="0" fontId="7" fillId="0" borderId="0" xfId="0" applyFont="1" applyFill="1" applyAlignment="1">
      <alignment horizontal="left" vertical="center"/>
    </xf>
    <xf numFmtId="0" fontId="4" fillId="0" borderId="1" xfId="2" applyFont="1" applyFill="1" applyBorder="1" applyAlignment="1">
      <alignment horizontal="center" vertical="center" wrapText="1"/>
    </xf>
    <xf numFmtId="177" fontId="4" fillId="0" borderId="1" xfId="2" applyNumberFormat="1" applyFont="1" applyFill="1" applyBorder="1" applyAlignment="1">
      <alignment horizontal="center" vertical="center" wrapText="1"/>
    </xf>
    <xf numFmtId="0" fontId="12" fillId="2" borderId="0" xfId="0" applyFont="1" applyFill="1" applyBorder="1" applyAlignment="1">
      <alignment horizontal="left" vertical="center" wrapText="1"/>
    </xf>
    <xf numFmtId="0" fontId="10" fillId="0" borderId="0" xfId="0" applyFont="1">
      <alignment vertical="center"/>
    </xf>
    <xf numFmtId="0" fontId="5" fillId="0" borderId="0" xfId="0" applyFont="1">
      <alignment vertical="center"/>
    </xf>
    <xf numFmtId="0" fontId="18" fillId="2" borderId="0" xfId="0" applyFont="1" applyFill="1" applyBorder="1" applyAlignment="1">
      <alignment vertical="center" wrapText="1"/>
    </xf>
    <xf numFmtId="0" fontId="18" fillId="2" borderId="0" xfId="0" applyFont="1" applyFill="1" applyBorder="1" applyAlignment="1">
      <alignment horizontal="right" vertical="center" wrapText="1"/>
    </xf>
    <xf numFmtId="0" fontId="20" fillId="0" borderId="0" xfId="0" applyFont="1">
      <alignment vertical="center"/>
    </xf>
    <xf numFmtId="0" fontId="13" fillId="2" borderId="1" xfId="0" applyFont="1" applyFill="1" applyBorder="1" applyAlignment="1">
      <alignment horizontal="center" vertical="center" wrapText="1"/>
    </xf>
    <xf numFmtId="0" fontId="21" fillId="0" borderId="0" xfId="0" applyFont="1">
      <alignment vertical="center"/>
    </xf>
    <xf numFmtId="0" fontId="22" fillId="0" borderId="0" xfId="0" applyFont="1" applyFill="1" applyAlignment="1">
      <alignment horizontal="center" vertical="center"/>
    </xf>
    <xf numFmtId="0" fontId="22" fillId="0" borderId="0" xfId="0" applyFont="1" applyFill="1">
      <alignment vertical="center"/>
    </xf>
    <xf numFmtId="0" fontId="5" fillId="0" borderId="0" xfId="0" applyFont="1" applyFill="1">
      <alignment vertical="center"/>
    </xf>
    <xf numFmtId="0" fontId="22" fillId="0" borderId="0" xfId="0" applyFont="1" applyFill="1" applyAlignment="1">
      <alignment horizontal="left" vertical="center"/>
    </xf>
    <xf numFmtId="0" fontId="20" fillId="0" borderId="0" xfId="0" applyFont="1" applyFill="1">
      <alignment vertical="center"/>
    </xf>
    <xf numFmtId="0" fontId="20" fillId="0" borderId="1" xfId="2" applyNumberFormat="1" applyFont="1" applyFill="1" applyBorder="1" applyAlignment="1" applyProtection="1">
      <alignment horizontal="left" vertical="center" wrapText="1"/>
    </xf>
    <xf numFmtId="176" fontId="24" fillId="0" borderId="1" xfId="2" applyNumberFormat="1" applyFont="1" applyFill="1" applyBorder="1" applyAlignment="1" applyProtection="1">
      <alignment horizontal="left" vertical="center" wrapText="1"/>
    </xf>
    <xf numFmtId="176" fontId="20" fillId="0" borderId="1" xfId="2" applyNumberFormat="1" applyFont="1" applyFill="1" applyBorder="1" applyAlignment="1" applyProtection="1">
      <alignment horizontal="left" vertical="center" wrapText="1"/>
    </xf>
    <xf numFmtId="176" fontId="20" fillId="0" borderId="1" xfId="0" applyNumberFormat="1" applyFont="1" applyFill="1" applyBorder="1" applyAlignment="1">
      <alignment horizontal="left" vertical="center"/>
    </xf>
    <xf numFmtId="0" fontId="5" fillId="0" borderId="1" xfId="0" applyFont="1" applyFill="1" applyBorder="1" applyAlignment="1">
      <alignment horizontal="left" vertical="center"/>
    </xf>
    <xf numFmtId="0" fontId="5" fillId="0" borderId="1" xfId="0" applyFont="1" applyFill="1" applyBorder="1">
      <alignment vertical="center"/>
    </xf>
    <xf numFmtId="0" fontId="21" fillId="0" borderId="1" xfId="1" applyFont="1" applyFill="1" applyBorder="1" applyAlignment="1">
      <alignment horizontal="left" vertical="center"/>
    </xf>
    <xf numFmtId="176" fontId="24" fillId="0" borderId="1" xfId="0" applyNumberFormat="1" applyFont="1" applyFill="1" applyBorder="1" applyAlignment="1">
      <alignment horizontal="left" vertical="center"/>
    </xf>
    <xf numFmtId="0" fontId="5" fillId="0" borderId="0" xfId="0" applyFont="1" applyFill="1" applyAlignment="1">
      <alignment horizontal="left" vertical="center"/>
    </xf>
    <xf numFmtId="0" fontId="22" fillId="0" borderId="0" xfId="0" applyFont="1" applyFill="1" applyAlignment="1">
      <alignment horizontal="right" vertical="center"/>
    </xf>
    <xf numFmtId="177" fontId="20" fillId="0" borderId="0" xfId="0" applyNumberFormat="1" applyFont="1" applyFill="1" applyAlignment="1">
      <alignment horizontal="right" vertical="center"/>
    </xf>
    <xf numFmtId="0" fontId="5" fillId="0" borderId="0" xfId="0" applyFont="1" applyFill="1" applyAlignment="1">
      <alignment horizontal="right" vertical="center"/>
    </xf>
    <xf numFmtId="176" fontId="24" fillId="0" borderId="1" xfId="2" applyNumberFormat="1" applyFont="1" applyFill="1" applyBorder="1" applyAlignment="1" applyProtection="1">
      <alignment horizontal="right" vertical="center" wrapText="1"/>
    </xf>
    <xf numFmtId="176" fontId="20" fillId="0" borderId="1" xfId="2" applyNumberFormat="1" applyFont="1" applyFill="1" applyBorder="1" applyAlignment="1" applyProtection="1">
      <alignment horizontal="right" vertical="center" wrapText="1"/>
    </xf>
    <xf numFmtId="176" fontId="20" fillId="0" borderId="1" xfId="0" applyNumberFormat="1" applyFont="1" applyFill="1" applyBorder="1" applyAlignment="1">
      <alignment horizontal="right" vertical="center"/>
    </xf>
    <xf numFmtId="176" fontId="24" fillId="0" borderId="1" xfId="0" applyNumberFormat="1" applyFont="1" applyFill="1" applyBorder="1" applyAlignment="1">
      <alignment horizontal="right" vertical="center"/>
    </xf>
    <xf numFmtId="177" fontId="5" fillId="0" borderId="0" xfId="0" applyNumberFormat="1" applyFont="1" applyFill="1" applyAlignment="1">
      <alignment horizontal="right" vertical="center"/>
    </xf>
    <xf numFmtId="0" fontId="22" fillId="0" borderId="0" xfId="0" applyFont="1" applyFill="1" applyAlignment="1">
      <alignment horizontal="left" vertical="center" wrapText="1"/>
    </xf>
    <xf numFmtId="0" fontId="20"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5" fillId="0" borderId="0" xfId="0" applyFont="1" applyFill="1" applyAlignment="1">
      <alignment horizontal="left" vertical="center" wrapText="1"/>
    </xf>
    <xf numFmtId="0" fontId="26" fillId="0" borderId="1" xfId="0" applyFont="1" applyFill="1" applyBorder="1" applyAlignment="1">
      <alignment horizontal="left" vertical="center" wrapText="1"/>
    </xf>
    <xf numFmtId="0" fontId="24" fillId="0" borderId="1" xfId="2" applyNumberFormat="1" applyFont="1" applyFill="1" applyBorder="1" applyAlignment="1" applyProtection="1">
      <alignment horizontal="left" vertical="center" wrapText="1"/>
    </xf>
    <xf numFmtId="0" fontId="24" fillId="0"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8" fillId="2" borderId="1" xfId="0" applyFont="1" applyFill="1" applyBorder="1" applyAlignment="1">
      <alignment horizontal="right" vertical="center" wrapText="1"/>
    </xf>
    <xf numFmtId="0" fontId="18"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8" fillId="2" borderId="1" xfId="0" applyFont="1" applyFill="1" applyBorder="1" applyAlignment="1">
      <alignment vertical="center" wrapText="1"/>
    </xf>
    <xf numFmtId="0" fontId="11" fillId="2" borderId="1"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0" fillId="0" borderId="2" xfId="0" applyFont="1" applyFill="1" applyBorder="1" applyAlignment="1">
      <alignment horizontal="center" vertical="center"/>
    </xf>
    <xf numFmtId="0" fontId="5" fillId="0" borderId="2" xfId="0" applyFont="1" applyFill="1" applyBorder="1" applyAlignment="1">
      <alignment horizontal="center" vertical="center"/>
    </xf>
    <xf numFmtId="0" fontId="23" fillId="0" borderId="0" xfId="0" applyFont="1" applyFill="1" applyAlignment="1">
      <alignment horizontal="center" vertical="center"/>
    </xf>
  </cellXfs>
  <cellStyles count="3">
    <cellStyle name="常规" xfId="0" builtinId="0"/>
    <cellStyle name="常规_21湖北省2015年地方财政预算表（20150331报部）" xfId="1"/>
    <cellStyle name="常规_收入预算总表"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D164"/>
  <sheetViews>
    <sheetView view="pageBreakPreview" workbookViewId="0">
      <selection activeCell="A4" sqref="A4:D82"/>
    </sheetView>
  </sheetViews>
  <sheetFormatPr defaultRowHeight="15.75"/>
  <cols>
    <col min="1" max="1" width="35.125" style="9" customWidth="1"/>
    <col min="2" max="3" width="14.5" style="9" customWidth="1"/>
    <col min="4" max="4" width="17" style="9" customWidth="1"/>
    <col min="5" max="16384" width="9" style="9"/>
  </cols>
  <sheetData>
    <row r="1" spans="1:4" ht="22.5" customHeight="1">
      <c r="A1" s="8" t="s">
        <v>114</v>
      </c>
    </row>
    <row r="2" spans="1:4" ht="24.75" customHeight="1">
      <c r="A2" s="50" t="s">
        <v>115</v>
      </c>
      <c r="B2" s="50"/>
      <c r="C2" s="50"/>
      <c r="D2" s="50"/>
    </row>
    <row r="3" spans="1:4">
      <c r="A3" s="10"/>
      <c r="B3" s="11"/>
      <c r="C3" s="11"/>
      <c r="D3" s="7" t="s">
        <v>106</v>
      </c>
    </row>
    <row r="4" spans="1:4" s="14" customFormat="1" ht="15.75" customHeight="1">
      <c r="A4" s="51" t="s">
        <v>185</v>
      </c>
      <c r="B4" s="51" t="s">
        <v>107</v>
      </c>
      <c r="C4" s="51" t="s">
        <v>108</v>
      </c>
      <c r="D4" s="13" t="s">
        <v>109</v>
      </c>
    </row>
    <row r="5" spans="1:4" s="14" customFormat="1" ht="15.75" customHeight="1">
      <c r="A5" s="52"/>
      <c r="B5" s="52"/>
      <c r="C5" s="52"/>
      <c r="D5" s="13" t="s">
        <v>186</v>
      </c>
    </row>
    <row r="6" spans="1:4" s="14" customFormat="1" ht="15.75" customHeight="1">
      <c r="A6" s="44" t="s">
        <v>187</v>
      </c>
      <c r="B6" s="45">
        <f>B7+B23</f>
        <v>132992</v>
      </c>
      <c r="C6" s="45">
        <f>C7+C23</f>
        <v>127357</v>
      </c>
      <c r="D6" s="45">
        <f>C6-B6</f>
        <v>-5635</v>
      </c>
    </row>
    <row r="7" spans="1:4" s="14" customFormat="1" ht="15.75" customHeight="1">
      <c r="A7" s="46" t="s">
        <v>116</v>
      </c>
      <c r="B7" s="45">
        <f>SUM(B8:B22)</f>
        <v>77780</v>
      </c>
      <c r="C7" s="45">
        <f>SUM(C8:C22)</f>
        <v>84475</v>
      </c>
      <c r="D7" s="45">
        <f t="shared" ref="D7:D32" si="0">C7-B7</f>
        <v>6695</v>
      </c>
    </row>
    <row r="8" spans="1:4" s="14" customFormat="1" ht="15.75" customHeight="1">
      <c r="A8" s="46" t="s">
        <v>117</v>
      </c>
      <c r="B8" s="45">
        <v>24756</v>
      </c>
      <c r="C8" s="45">
        <v>28932</v>
      </c>
      <c r="D8" s="45">
        <f t="shared" si="0"/>
        <v>4176</v>
      </c>
    </row>
    <row r="9" spans="1:4" s="14" customFormat="1" ht="15.75" customHeight="1">
      <c r="A9" s="46" t="s">
        <v>118</v>
      </c>
      <c r="B9" s="45"/>
      <c r="C9" s="45"/>
      <c r="D9" s="45">
        <f t="shared" si="0"/>
        <v>0</v>
      </c>
    </row>
    <row r="10" spans="1:4" s="14" customFormat="1" ht="15.75" customHeight="1">
      <c r="A10" s="46" t="s">
        <v>119</v>
      </c>
      <c r="B10" s="45">
        <v>10858</v>
      </c>
      <c r="C10" s="45">
        <v>15374</v>
      </c>
      <c r="D10" s="45">
        <f t="shared" si="0"/>
        <v>4516</v>
      </c>
    </row>
    <row r="11" spans="1:4" s="14" customFormat="1" ht="15.75" customHeight="1">
      <c r="A11" s="46" t="s">
        <v>120</v>
      </c>
      <c r="B11" s="45">
        <v>4431</v>
      </c>
      <c r="C11" s="45">
        <v>5141</v>
      </c>
      <c r="D11" s="45">
        <f t="shared" si="0"/>
        <v>710</v>
      </c>
    </row>
    <row r="12" spans="1:4" s="14" customFormat="1" ht="15.75" customHeight="1">
      <c r="A12" s="46" t="s">
        <v>121</v>
      </c>
      <c r="B12" s="45"/>
      <c r="C12" s="45"/>
      <c r="D12" s="45">
        <f t="shared" si="0"/>
        <v>0</v>
      </c>
    </row>
    <row r="13" spans="1:4" s="14" customFormat="1" ht="15.75" customHeight="1">
      <c r="A13" s="46" t="s">
        <v>122</v>
      </c>
      <c r="B13" s="45">
        <v>4698</v>
      </c>
      <c r="C13" s="45">
        <v>4421</v>
      </c>
      <c r="D13" s="45">
        <f t="shared" si="0"/>
        <v>-277</v>
      </c>
    </row>
    <row r="14" spans="1:4" s="14" customFormat="1" ht="15.75" customHeight="1">
      <c r="A14" s="46" t="s">
        <v>123</v>
      </c>
      <c r="B14" s="45">
        <v>1752</v>
      </c>
      <c r="C14" s="45">
        <v>2335</v>
      </c>
      <c r="D14" s="45">
        <f t="shared" si="0"/>
        <v>583</v>
      </c>
    </row>
    <row r="15" spans="1:4" s="14" customFormat="1" ht="15.75" customHeight="1">
      <c r="A15" s="46" t="s">
        <v>124</v>
      </c>
      <c r="B15" s="45">
        <v>1215</v>
      </c>
      <c r="C15" s="45">
        <v>1273</v>
      </c>
      <c r="D15" s="45">
        <f t="shared" si="0"/>
        <v>58</v>
      </c>
    </row>
    <row r="16" spans="1:4" s="14" customFormat="1" ht="15.75" customHeight="1">
      <c r="A16" s="46" t="s">
        <v>125</v>
      </c>
      <c r="B16" s="45">
        <v>1516</v>
      </c>
      <c r="C16" s="45">
        <v>1588</v>
      </c>
      <c r="D16" s="45">
        <f t="shared" si="0"/>
        <v>72</v>
      </c>
    </row>
    <row r="17" spans="1:4" s="14" customFormat="1" ht="15.75" customHeight="1">
      <c r="A17" s="46" t="s">
        <v>126</v>
      </c>
      <c r="B17" s="45">
        <v>6139</v>
      </c>
      <c r="C17" s="45">
        <v>5431</v>
      </c>
      <c r="D17" s="45">
        <f t="shared" si="0"/>
        <v>-708</v>
      </c>
    </row>
    <row r="18" spans="1:4" s="14" customFormat="1" ht="15.75" customHeight="1">
      <c r="A18" s="46" t="s">
        <v>127</v>
      </c>
      <c r="B18" s="45">
        <v>3041</v>
      </c>
      <c r="C18" s="45">
        <v>3185</v>
      </c>
      <c r="D18" s="45">
        <f t="shared" si="0"/>
        <v>144</v>
      </c>
    </row>
    <row r="19" spans="1:4" s="14" customFormat="1" ht="15.75" customHeight="1">
      <c r="A19" s="46" t="s">
        <v>128</v>
      </c>
      <c r="B19" s="45">
        <v>17640</v>
      </c>
      <c r="C19" s="45">
        <v>14978</v>
      </c>
      <c r="D19" s="45">
        <f t="shared" si="0"/>
        <v>-2662</v>
      </c>
    </row>
    <row r="20" spans="1:4" s="14" customFormat="1" ht="15.75" customHeight="1">
      <c r="A20" s="46" t="s">
        <v>129</v>
      </c>
      <c r="B20" s="45">
        <v>1734</v>
      </c>
      <c r="C20" s="45">
        <v>1817</v>
      </c>
      <c r="D20" s="45">
        <f t="shared" si="0"/>
        <v>83</v>
      </c>
    </row>
    <row r="21" spans="1:4" s="14" customFormat="1" ht="15.75" customHeight="1">
      <c r="A21" s="46" t="s">
        <v>130</v>
      </c>
      <c r="B21" s="45"/>
      <c r="C21" s="45"/>
      <c r="D21" s="45">
        <f t="shared" si="0"/>
        <v>0</v>
      </c>
    </row>
    <row r="22" spans="1:4" s="14" customFormat="1" ht="15.75" customHeight="1">
      <c r="A22" s="46" t="s">
        <v>131</v>
      </c>
      <c r="B22" s="45"/>
      <c r="C22" s="45"/>
      <c r="D22" s="45">
        <f t="shared" si="0"/>
        <v>0</v>
      </c>
    </row>
    <row r="23" spans="1:4" s="14" customFormat="1" ht="15.75" customHeight="1">
      <c r="A23" s="46" t="s">
        <v>132</v>
      </c>
      <c r="B23" s="45">
        <f>SUM(B24:B31)</f>
        <v>55212</v>
      </c>
      <c r="C23" s="45">
        <f>SUM(C24:C31)</f>
        <v>42882</v>
      </c>
      <c r="D23" s="45">
        <f t="shared" si="0"/>
        <v>-12330</v>
      </c>
    </row>
    <row r="24" spans="1:4" s="14" customFormat="1" ht="15.75" customHeight="1">
      <c r="A24" s="46" t="s">
        <v>133</v>
      </c>
      <c r="B24" s="45">
        <v>6997</v>
      </c>
      <c r="C24" s="45">
        <v>4934</v>
      </c>
      <c r="D24" s="45">
        <f t="shared" si="0"/>
        <v>-2063</v>
      </c>
    </row>
    <row r="25" spans="1:4" s="14" customFormat="1" ht="15.75" customHeight="1">
      <c r="A25" s="46" t="s">
        <v>134</v>
      </c>
      <c r="B25" s="45">
        <v>26643</v>
      </c>
      <c r="C25" s="45">
        <v>20493</v>
      </c>
      <c r="D25" s="45">
        <f t="shared" si="0"/>
        <v>-6150</v>
      </c>
    </row>
    <row r="26" spans="1:4" s="14" customFormat="1" ht="15.75" customHeight="1">
      <c r="A26" s="46" t="s">
        <v>135</v>
      </c>
      <c r="B26" s="45">
        <v>5764</v>
      </c>
      <c r="C26" s="45">
        <v>4977</v>
      </c>
      <c r="D26" s="45">
        <f t="shared" si="0"/>
        <v>-787</v>
      </c>
    </row>
    <row r="27" spans="1:4" s="14" customFormat="1" ht="15.75" customHeight="1">
      <c r="A27" s="46" t="s">
        <v>136</v>
      </c>
      <c r="B27" s="45">
        <v>3520</v>
      </c>
      <c r="C27" s="45">
        <v>4000</v>
      </c>
      <c r="D27" s="45">
        <f t="shared" si="0"/>
        <v>480</v>
      </c>
    </row>
    <row r="28" spans="1:4" s="14" customFormat="1" ht="15.75" customHeight="1">
      <c r="A28" s="46" t="s">
        <v>137</v>
      </c>
      <c r="B28" s="45">
        <v>9168</v>
      </c>
      <c r="C28" s="45">
        <v>5855</v>
      </c>
      <c r="D28" s="45">
        <f t="shared" si="0"/>
        <v>-3313</v>
      </c>
    </row>
    <row r="29" spans="1:4" s="14" customFormat="1" ht="15.75" customHeight="1">
      <c r="A29" s="46" t="s">
        <v>138</v>
      </c>
      <c r="B29" s="45"/>
      <c r="C29" s="45">
        <v>82</v>
      </c>
      <c r="D29" s="45">
        <f t="shared" si="0"/>
        <v>82</v>
      </c>
    </row>
    <row r="30" spans="1:4" s="14" customFormat="1" ht="15.75" customHeight="1">
      <c r="A30" s="46" t="s">
        <v>139</v>
      </c>
      <c r="B30" s="45">
        <v>1748</v>
      </c>
      <c r="C30" s="45">
        <v>1558</v>
      </c>
      <c r="D30" s="45">
        <f t="shared" si="0"/>
        <v>-190</v>
      </c>
    </row>
    <row r="31" spans="1:4" s="14" customFormat="1" ht="15.75" customHeight="1">
      <c r="A31" s="46" t="s">
        <v>140</v>
      </c>
      <c r="B31" s="45">
        <v>1372</v>
      </c>
      <c r="C31" s="45">
        <v>983</v>
      </c>
      <c r="D31" s="45">
        <f t="shared" si="0"/>
        <v>-389</v>
      </c>
    </row>
    <row r="32" spans="1:4" s="14" customFormat="1" ht="15.75" customHeight="1">
      <c r="A32" s="46"/>
      <c r="B32" s="45"/>
      <c r="C32" s="45"/>
      <c r="D32" s="45">
        <f t="shared" si="0"/>
        <v>0</v>
      </c>
    </row>
    <row r="33" spans="1:4" s="14" customFormat="1" ht="15.75" customHeight="1">
      <c r="A33" s="47" t="s">
        <v>110</v>
      </c>
      <c r="B33" s="45">
        <f>B34+B36+B50+B69+B72+B75+B77</f>
        <v>156953</v>
      </c>
      <c r="C33" s="45">
        <f>C34+C36+C50+C69+C72+C75+C77</f>
        <v>191408</v>
      </c>
      <c r="D33" s="45">
        <f>D34+D36+D50+D69+D72+D75+D77</f>
        <v>34455</v>
      </c>
    </row>
    <row r="34" spans="1:4" s="14" customFormat="1" ht="15.75" customHeight="1">
      <c r="A34" s="48" t="s">
        <v>141</v>
      </c>
      <c r="B34" s="45">
        <f>SUM(B35:B35)</f>
        <v>22548</v>
      </c>
      <c r="C34" s="45">
        <f>SUM(C35:C35)</f>
        <v>22548</v>
      </c>
      <c r="D34" s="45">
        <f>C34-B34</f>
        <v>0</v>
      </c>
    </row>
    <row r="35" spans="1:4" s="14" customFormat="1" ht="15.75" customHeight="1">
      <c r="A35" s="48" t="s">
        <v>142</v>
      </c>
      <c r="B35" s="45">
        <v>22548</v>
      </c>
      <c r="C35" s="45">
        <v>22548</v>
      </c>
      <c r="D35" s="45">
        <f>C35-B35</f>
        <v>0</v>
      </c>
    </row>
    <row r="36" spans="1:4" s="14" customFormat="1" ht="15.75" customHeight="1">
      <c r="A36" s="48" t="s">
        <v>143</v>
      </c>
      <c r="B36" s="45">
        <f>SUM(B37:B49)</f>
        <v>35002</v>
      </c>
      <c r="C36" s="45">
        <f>SUM(C37:C49)</f>
        <v>35002</v>
      </c>
      <c r="D36" s="45">
        <f>C36-B36</f>
        <v>0</v>
      </c>
    </row>
    <row r="37" spans="1:4" s="14" customFormat="1" ht="15.75" customHeight="1">
      <c r="A37" s="48" t="s">
        <v>144</v>
      </c>
      <c r="B37" s="45">
        <v>1543</v>
      </c>
      <c r="C37" s="45">
        <v>1543</v>
      </c>
      <c r="D37" s="45"/>
    </row>
    <row r="38" spans="1:4" s="14" customFormat="1" ht="15.75" customHeight="1">
      <c r="A38" s="48" t="s">
        <v>145</v>
      </c>
      <c r="B38" s="45">
        <v>24220</v>
      </c>
      <c r="C38" s="45">
        <v>24220</v>
      </c>
      <c r="D38" s="45"/>
    </row>
    <row r="39" spans="1:4" s="14" customFormat="1" ht="15.75" customHeight="1">
      <c r="A39" s="48" t="s">
        <v>146</v>
      </c>
      <c r="B39" s="45">
        <v>-31804</v>
      </c>
      <c r="C39" s="45">
        <v>-31804</v>
      </c>
      <c r="D39" s="45"/>
    </row>
    <row r="40" spans="1:4" s="14" customFormat="1" ht="15.75" customHeight="1">
      <c r="A40" s="48" t="s">
        <v>709</v>
      </c>
      <c r="B40" s="45">
        <v>2237</v>
      </c>
      <c r="C40" s="45">
        <v>2237</v>
      </c>
      <c r="D40" s="45"/>
    </row>
    <row r="41" spans="1:4" s="14" customFormat="1" ht="15.75" customHeight="1">
      <c r="A41" s="48" t="s">
        <v>710</v>
      </c>
      <c r="B41" s="45">
        <v>9737</v>
      </c>
      <c r="C41" s="45">
        <v>9737</v>
      </c>
      <c r="D41" s="45"/>
    </row>
    <row r="42" spans="1:4" s="14" customFormat="1" ht="15.75" customHeight="1">
      <c r="A42" s="48" t="s">
        <v>711</v>
      </c>
      <c r="B42" s="45">
        <v>195</v>
      </c>
      <c r="C42" s="45">
        <v>195</v>
      </c>
      <c r="D42" s="45"/>
    </row>
    <row r="43" spans="1:4" s="14" customFormat="1" ht="15.75" customHeight="1">
      <c r="A43" s="48" t="s">
        <v>147</v>
      </c>
      <c r="B43" s="45">
        <v>3370</v>
      </c>
      <c r="C43" s="45">
        <v>3370</v>
      </c>
      <c r="D43" s="45"/>
    </row>
    <row r="44" spans="1:4" s="14" customFormat="1" ht="15.75" customHeight="1">
      <c r="A44" s="48" t="s">
        <v>148</v>
      </c>
      <c r="B44" s="45">
        <v>4207</v>
      </c>
      <c r="C44" s="45">
        <v>4207</v>
      </c>
      <c r="D44" s="45"/>
    </row>
    <row r="45" spans="1:4" s="14" customFormat="1" ht="15.75" customHeight="1">
      <c r="A45" s="48" t="s">
        <v>149</v>
      </c>
      <c r="B45" s="45">
        <v>502</v>
      </c>
      <c r="C45" s="45">
        <v>502</v>
      </c>
      <c r="D45" s="45"/>
    </row>
    <row r="46" spans="1:4" s="14" customFormat="1" ht="15.75" customHeight="1">
      <c r="A46" s="48" t="s">
        <v>150</v>
      </c>
      <c r="B46" s="45">
        <v>7589</v>
      </c>
      <c r="C46" s="45">
        <v>7589</v>
      </c>
      <c r="D46" s="45"/>
    </row>
    <row r="47" spans="1:4" s="14" customFormat="1" ht="15.75" customHeight="1">
      <c r="A47" s="48" t="s">
        <v>151</v>
      </c>
      <c r="B47" s="45">
        <v>140</v>
      </c>
      <c r="C47" s="45">
        <v>140</v>
      </c>
      <c r="D47" s="45"/>
    </row>
    <row r="48" spans="1:4" s="14" customFormat="1" ht="15.75" customHeight="1">
      <c r="A48" s="48" t="s">
        <v>152</v>
      </c>
      <c r="B48" s="45"/>
      <c r="C48" s="45"/>
      <c r="D48" s="45"/>
    </row>
    <row r="49" spans="1:4" s="14" customFormat="1" ht="15.75" customHeight="1">
      <c r="A49" s="48" t="s">
        <v>153</v>
      </c>
      <c r="B49" s="45">
        <v>13066</v>
      </c>
      <c r="C49" s="45">
        <v>13066</v>
      </c>
      <c r="D49" s="45"/>
    </row>
    <row r="50" spans="1:4" s="14" customFormat="1" ht="15.75" customHeight="1">
      <c r="A50" s="48" t="s">
        <v>154</v>
      </c>
      <c r="B50" s="45">
        <f>SUM(B51:B68)</f>
        <v>43078</v>
      </c>
      <c r="C50" s="45">
        <f>SUM(C51:C68)</f>
        <v>55313</v>
      </c>
      <c r="D50" s="45">
        <f t="shared" ref="D50:D59" si="1">C50-B50</f>
        <v>12235</v>
      </c>
    </row>
    <row r="51" spans="1:4" s="14" customFormat="1" ht="15.75" customHeight="1">
      <c r="A51" s="48" t="s">
        <v>155</v>
      </c>
      <c r="B51" s="45">
        <v>3120</v>
      </c>
      <c r="C51" s="45">
        <v>1627</v>
      </c>
      <c r="D51" s="45">
        <f t="shared" si="1"/>
        <v>-1493</v>
      </c>
    </row>
    <row r="52" spans="1:4" s="14" customFormat="1" ht="17.100000000000001" customHeight="1">
      <c r="A52" s="48" t="s">
        <v>156</v>
      </c>
      <c r="B52" s="45">
        <v>853</v>
      </c>
      <c r="C52" s="45">
        <v>166</v>
      </c>
      <c r="D52" s="45">
        <f t="shared" si="1"/>
        <v>-687</v>
      </c>
    </row>
    <row r="53" spans="1:4" s="14" customFormat="1" ht="17.100000000000001" customHeight="1">
      <c r="A53" s="48" t="s">
        <v>157</v>
      </c>
      <c r="B53" s="45">
        <v>50</v>
      </c>
      <c r="C53" s="45">
        <v>3462</v>
      </c>
      <c r="D53" s="45">
        <f t="shared" si="1"/>
        <v>3412</v>
      </c>
    </row>
    <row r="54" spans="1:4" s="14" customFormat="1" ht="17.100000000000001" customHeight="1">
      <c r="A54" s="48" t="s">
        <v>158</v>
      </c>
      <c r="B54" s="45">
        <v>2785</v>
      </c>
      <c r="C54" s="45">
        <v>41</v>
      </c>
      <c r="D54" s="45">
        <f t="shared" si="1"/>
        <v>-2744</v>
      </c>
    </row>
    <row r="55" spans="1:4" s="14" customFormat="1" ht="17.100000000000001" customHeight="1">
      <c r="A55" s="48" t="s">
        <v>159</v>
      </c>
      <c r="B55" s="45">
        <v>1198</v>
      </c>
      <c r="C55" s="45">
        <v>371</v>
      </c>
      <c r="D55" s="45">
        <f t="shared" si="1"/>
        <v>-827</v>
      </c>
    </row>
    <row r="56" spans="1:4" s="14" customFormat="1" ht="17.100000000000001" customHeight="1">
      <c r="A56" s="48" t="s">
        <v>160</v>
      </c>
      <c r="B56" s="45">
        <v>9694</v>
      </c>
      <c r="C56" s="45">
        <v>7457</v>
      </c>
      <c r="D56" s="45">
        <f t="shared" si="1"/>
        <v>-2237</v>
      </c>
    </row>
    <row r="57" spans="1:4" s="14" customFormat="1" ht="17.100000000000001" customHeight="1">
      <c r="A57" s="48" t="s">
        <v>161</v>
      </c>
      <c r="B57" s="45">
        <v>5260</v>
      </c>
      <c r="C57" s="45">
        <v>5012</v>
      </c>
      <c r="D57" s="45">
        <f t="shared" si="1"/>
        <v>-248</v>
      </c>
    </row>
    <row r="58" spans="1:4" s="14" customFormat="1" ht="17.100000000000001" customHeight="1">
      <c r="A58" s="48" t="s">
        <v>162</v>
      </c>
      <c r="B58" s="45">
        <v>2020</v>
      </c>
      <c r="C58" s="45">
        <v>1870</v>
      </c>
      <c r="D58" s="45">
        <f t="shared" si="1"/>
        <v>-150</v>
      </c>
    </row>
    <row r="59" spans="1:4" s="14" customFormat="1" ht="17.100000000000001" customHeight="1">
      <c r="A59" s="48" t="s">
        <v>163</v>
      </c>
      <c r="B59" s="45">
        <v>1900</v>
      </c>
      <c r="C59" s="45">
        <v>380</v>
      </c>
      <c r="D59" s="45">
        <f t="shared" si="1"/>
        <v>-1520</v>
      </c>
    </row>
    <row r="60" spans="1:4" s="14" customFormat="1" ht="17.100000000000001" customHeight="1">
      <c r="A60" s="48" t="s">
        <v>164</v>
      </c>
      <c r="B60" s="45">
        <v>5497</v>
      </c>
      <c r="C60" s="45">
        <v>8182</v>
      </c>
      <c r="D60" s="45">
        <f t="shared" ref="D60:D80" si="2">C60-B60</f>
        <v>2685</v>
      </c>
    </row>
    <row r="61" spans="1:4" s="14" customFormat="1" ht="17.100000000000001" customHeight="1">
      <c r="A61" s="48" t="s">
        <v>165</v>
      </c>
      <c r="B61" s="45">
        <v>1198</v>
      </c>
      <c r="C61" s="45">
        <v>3319</v>
      </c>
      <c r="D61" s="45">
        <f t="shared" si="2"/>
        <v>2121</v>
      </c>
    </row>
    <row r="62" spans="1:4" s="14" customFormat="1" ht="17.100000000000001" customHeight="1">
      <c r="A62" s="48" t="s">
        <v>166</v>
      </c>
      <c r="B62" s="45"/>
      <c r="C62" s="45">
        <v>291</v>
      </c>
      <c r="D62" s="45">
        <f t="shared" si="2"/>
        <v>291</v>
      </c>
    </row>
    <row r="63" spans="1:4" s="14" customFormat="1" ht="17.100000000000001" customHeight="1">
      <c r="A63" s="48" t="s">
        <v>167</v>
      </c>
      <c r="B63" s="45">
        <v>1000</v>
      </c>
      <c r="C63" s="45">
        <v>347</v>
      </c>
      <c r="D63" s="45">
        <f t="shared" si="2"/>
        <v>-653</v>
      </c>
    </row>
    <row r="64" spans="1:4" s="14" customFormat="1" ht="17.100000000000001" customHeight="1">
      <c r="A64" s="48" t="s">
        <v>168</v>
      </c>
      <c r="B64" s="45"/>
      <c r="C64" s="45"/>
      <c r="D64" s="45">
        <f t="shared" si="2"/>
        <v>0</v>
      </c>
    </row>
    <row r="65" spans="1:4" s="14" customFormat="1" ht="17.100000000000001" customHeight="1">
      <c r="A65" s="48" t="s">
        <v>169</v>
      </c>
      <c r="B65" s="45">
        <v>2036</v>
      </c>
      <c r="C65" s="45">
        <v>387</v>
      </c>
      <c r="D65" s="45">
        <f t="shared" si="2"/>
        <v>-1649</v>
      </c>
    </row>
    <row r="66" spans="1:4" s="14" customFormat="1" ht="17.100000000000001" customHeight="1">
      <c r="A66" s="48" t="s">
        <v>170</v>
      </c>
      <c r="B66" s="45">
        <v>4159</v>
      </c>
      <c r="C66" s="45">
        <v>22021</v>
      </c>
      <c r="D66" s="45">
        <f t="shared" si="2"/>
        <v>17862</v>
      </c>
    </row>
    <row r="67" spans="1:4" s="14" customFormat="1" ht="17.100000000000001" customHeight="1">
      <c r="A67" s="48" t="s">
        <v>171</v>
      </c>
      <c r="B67" s="45">
        <v>621</v>
      </c>
      <c r="C67" s="45">
        <v>230</v>
      </c>
      <c r="D67" s="45">
        <f t="shared" si="2"/>
        <v>-391</v>
      </c>
    </row>
    <row r="68" spans="1:4" s="14" customFormat="1" ht="17.100000000000001" customHeight="1">
      <c r="A68" s="48" t="s">
        <v>172</v>
      </c>
      <c r="B68" s="45">
        <v>1687</v>
      </c>
      <c r="C68" s="45">
        <v>150</v>
      </c>
      <c r="D68" s="45">
        <f t="shared" si="2"/>
        <v>-1537</v>
      </c>
    </row>
    <row r="69" spans="1:4" s="14" customFormat="1" ht="17.100000000000001" customHeight="1">
      <c r="A69" s="48" t="s">
        <v>712</v>
      </c>
      <c r="B69" s="45">
        <f>B70+B71</f>
        <v>19954</v>
      </c>
      <c r="C69" s="45">
        <f>C70+C71</f>
        <v>19954</v>
      </c>
      <c r="D69" s="45">
        <f t="shared" si="2"/>
        <v>0</v>
      </c>
    </row>
    <row r="70" spans="1:4" s="14" customFormat="1" ht="17.100000000000001" customHeight="1">
      <c r="A70" s="48" t="s">
        <v>173</v>
      </c>
      <c r="B70" s="45">
        <v>18944</v>
      </c>
      <c r="C70" s="45">
        <v>18944</v>
      </c>
      <c r="D70" s="45">
        <f t="shared" si="2"/>
        <v>0</v>
      </c>
    </row>
    <row r="71" spans="1:4" s="14" customFormat="1" ht="17.100000000000001" customHeight="1">
      <c r="A71" s="48" t="s">
        <v>174</v>
      </c>
      <c r="B71" s="45">
        <v>1010</v>
      </c>
      <c r="C71" s="45">
        <v>1010</v>
      </c>
      <c r="D71" s="45">
        <f t="shared" si="2"/>
        <v>0</v>
      </c>
    </row>
    <row r="72" spans="1:4" s="14" customFormat="1" ht="17.100000000000001" customHeight="1">
      <c r="A72" s="48" t="s">
        <v>175</v>
      </c>
      <c r="B72" s="45">
        <f>SUM(B73:B74)</f>
        <v>36371</v>
      </c>
      <c r="C72" s="45">
        <f>SUM(C73:C74)</f>
        <v>43730</v>
      </c>
      <c r="D72" s="45">
        <f t="shared" si="2"/>
        <v>7359</v>
      </c>
    </row>
    <row r="73" spans="1:4" s="14" customFormat="1" ht="17.100000000000001" customHeight="1">
      <c r="A73" s="48" t="s">
        <v>176</v>
      </c>
      <c r="B73" s="45">
        <v>8292</v>
      </c>
      <c r="C73" s="45">
        <v>8292</v>
      </c>
      <c r="D73" s="45">
        <f t="shared" si="2"/>
        <v>0</v>
      </c>
    </row>
    <row r="74" spans="1:4" s="14" customFormat="1" ht="17.100000000000001" customHeight="1">
      <c r="A74" s="48" t="s">
        <v>177</v>
      </c>
      <c r="B74" s="45">
        <v>28079</v>
      </c>
      <c r="C74" s="45">
        <v>35438</v>
      </c>
      <c r="D74" s="45">
        <f>C74-B74</f>
        <v>7359</v>
      </c>
    </row>
    <row r="75" spans="1:4" s="14" customFormat="1" ht="17.100000000000001" customHeight="1">
      <c r="A75" s="48" t="s">
        <v>178</v>
      </c>
      <c r="B75" s="45"/>
      <c r="C75" s="45">
        <v>9401</v>
      </c>
      <c r="D75" s="45">
        <f>C75-B75</f>
        <v>9401</v>
      </c>
    </row>
    <row r="76" spans="1:4" s="14" customFormat="1" ht="17.100000000000001" customHeight="1">
      <c r="A76" s="48" t="s">
        <v>179</v>
      </c>
      <c r="B76" s="45"/>
      <c r="C76" s="45">
        <v>3724</v>
      </c>
      <c r="D76" s="45">
        <f t="shared" si="2"/>
        <v>3724</v>
      </c>
    </row>
    <row r="77" spans="1:4" s="14" customFormat="1" ht="17.100000000000001" customHeight="1">
      <c r="A77" s="46" t="s">
        <v>180</v>
      </c>
      <c r="B77" s="45">
        <f t="shared" ref="B77:C79" si="3">B78</f>
        <v>0</v>
      </c>
      <c r="C77" s="45">
        <f t="shared" si="3"/>
        <v>5460</v>
      </c>
      <c r="D77" s="45">
        <f t="shared" si="2"/>
        <v>5460</v>
      </c>
    </row>
    <row r="78" spans="1:4" s="14" customFormat="1" ht="17.100000000000001" customHeight="1">
      <c r="A78" s="48" t="s">
        <v>181</v>
      </c>
      <c r="B78" s="45">
        <f t="shared" si="3"/>
        <v>0</v>
      </c>
      <c r="C78" s="45">
        <f t="shared" si="3"/>
        <v>5460</v>
      </c>
      <c r="D78" s="45">
        <f t="shared" si="2"/>
        <v>5460</v>
      </c>
    </row>
    <row r="79" spans="1:4" s="14" customFormat="1" ht="17.100000000000001" customHeight="1">
      <c r="A79" s="46" t="s">
        <v>182</v>
      </c>
      <c r="B79" s="45">
        <f t="shared" si="3"/>
        <v>0</v>
      </c>
      <c r="C79" s="45">
        <f t="shared" si="3"/>
        <v>5460</v>
      </c>
      <c r="D79" s="45">
        <f t="shared" si="2"/>
        <v>5460</v>
      </c>
    </row>
    <row r="80" spans="1:4" s="14" customFormat="1" ht="17.100000000000001" customHeight="1">
      <c r="A80" s="46" t="s">
        <v>183</v>
      </c>
      <c r="B80" s="45"/>
      <c r="C80" s="45">
        <v>5460</v>
      </c>
      <c r="D80" s="45">
        <f t="shared" si="2"/>
        <v>5460</v>
      </c>
    </row>
    <row r="81" spans="1:4" s="14" customFormat="1" ht="17.100000000000001" customHeight="1">
      <c r="A81" s="46"/>
      <c r="B81" s="45"/>
      <c r="C81" s="45"/>
      <c r="D81" s="45"/>
    </row>
    <row r="82" spans="1:4" s="14" customFormat="1" ht="17.100000000000001" customHeight="1">
      <c r="A82" s="49" t="s">
        <v>184</v>
      </c>
      <c r="B82" s="45">
        <f>B6+B33</f>
        <v>289945</v>
      </c>
      <c r="C82" s="45">
        <f>C6+C33</f>
        <v>318765</v>
      </c>
      <c r="D82" s="45">
        <f>D6+D33</f>
        <v>28820</v>
      </c>
    </row>
    <row r="83" spans="1:4" s="14" customFormat="1" ht="12.75" customHeight="1"/>
    <row r="84" spans="1:4" s="14" customFormat="1" ht="12.75" customHeight="1"/>
    <row r="85" spans="1:4" s="14" customFormat="1" ht="12.75" customHeight="1"/>
    <row r="86" spans="1:4" s="14" customFormat="1" ht="12.75" customHeight="1"/>
    <row r="87" spans="1:4" s="14" customFormat="1" ht="12.75" customHeight="1"/>
    <row r="88" spans="1:4" s="14" customFormat="1" ht="12.75" customHeight="1"/>
    <row r="89" spans="1:4" s="14" customFormat="1" ht="12.75" customHeight="1"/>
    <row r="90" spans="1:4" s="14" customFormat="1" ht="12.75" customHeight="1"/>
    <row r="91" spans="1:4" s="14" customFormat="1" ht="12.75" customHeight="1"/>
    <row r="92" spans="1:4" s="14" customFormat="1" ht="12.75" customHeight="1"/>
    <row r="93" spans="1:4" s="14" customFormat="1" ht="12.75" customHeight="1"/>
    <row r="94" spans="1:4" s="14" customFormat="1" ht="12.75" customHeight="1"/>
    <row r="95" spans="1:4" s="14" customFormat="1" ht="15"/>
    <row r="96" spans="1:4" s="14" customFormat="1" ht="15"/>
    <row r="97" s="14" customFormat="1" ht="15"/>
    <row r="98" s="14" customFormat="1" ht="15"/>
    <row r="99" s="14" customFormat="1" ht="15"/>
    <row r="100" s="14" customFormat="1" ht="15"/>
    <row r="101" s="14" customFormat="1" ht="15"/>
    <row r="102" s="14" customFormat="1" ht="15"/>
    <row r="103" s="14" customFormat="1" ht="15"/>
    <row r="104" s="14" customFormat="1" ht="15"/>
    <row r="105" s="14" customFormat="1" ht="15"/>
    <row r="106" s="14" customFormat="1" ht="15"/>
    <row r="107" s="14" customFormat="1" ht="15"/>
    <row r="108" s="14" customFormat="1" ht="15"/>
    <row r="109" s="14" customFormat="1" ht="15"/>
    <row r="110" s="14" customFormat="1" ht="15"/>
    <row r="111" s="14" customFormat="1" ht="15"/>
    <row r="112" s="14" customFormat="1" ht="15"/>
    <row r="113" s="14" customFormat="1" ht="15"/>
    <row r="114" s="14" customFormat="1" ht="15"/>
    <row r="115" s="14" customFormat="1" ht="15"/>
    <row r="116" s="14" customFormat="1" ht="15"/>
    <row r="117" s="14" customFormat="1" ht="15"/>
    <row r="118" s="14" customFormat="1" ht="15"/>
    <row r="119" s="14" customFormat="1" ht="15"/>
    <row r="120" s="14" customFormat="1" ht="15"/>
    <row r="121" s="14" customFormat="1" ht="15"/>
    <row r="122" s="14" customFormat="1" ht="15"/>
    <row r="123" s="14" customFormat="1" ht="15"/>
    <row r="124" s="14" customFormat="1" ht="15"/>
    <row r="125" s="14" customFormat="1" ht="15"/>
    <row r="126" s="14" customFormat="1" ht="15"/>
    <row r="127" s="14" customFormat="1" ht="15"/>
    <row r="128" s="14" customFormat="1" ht="15"/>
    <row r="129" s="14" customFormat="1" ht="15"/>
    <row r="130" s="14" customFormat="1" ht="15"/>
    <row r="131" s="14" customFormat="1" ht="15"/>
    <row r="132" s="14" customFormat="1" ht="15"/>
    <row r="133" s="14" customFormat="1" ht="15"/>
    <row r="134" s="14" customFormat="1" ht="15"/>
    <row r="135" s="14" customFormat="1" ht="15"/>
    <row r="136" s="14" customFormat="1" ht="15"/>
    <row r="137" s="14" customFormat="1" ht="15"/>
    <row r="138" s="14" customFormat="1" ht="15"/>
    <row r="139" s="14" customFormat="1" ht="15"/>
    <row r="140" s="14" customFormat="1" ht="15"/>
    <row r="141" s="14" customFormat="1" ht="15"/>
    <row r="142" s="14" customFormat="1" ht="15"/>
    <row r="143" s="14" customFormat="1" ht="15"/>
    <row r="144" s="14" customFormat="1" ht="15"/>
    <row r="145" s="14" customFormat="1" ht="15"/>
    <row r="146" s="14" customFormat="1" ht="15"/>
    <row r="147" s="14" customFormat="1" ht="15"/>
    <row r="148" s="14" customFormat="1" ht="15"/>
    <row r="149" s="14" customFormat="1" ht="15"/>
    <row r="150" s="14" customFormat="1" ht="15"/>
    <row r="151" s="14" customFormat="1" ht="15"/>
    <row r="152" s="14" customFormat="1" ht="15"/>
    <row r="153" s="14" customFormat="1" ht="15"/>
    <row r="154" s="14" customFormat="1" ht="15"/>
    <row r="155" s="12" customFormat="1" ht="12.75"/>
    <row r="156" s="12" customFormat="1" ht="12.75"/>
    <row r="157" s="12" customFormat="1" ht="12.75"/>
    <row r="158" s="12" customFormat="1" ht="12.75"/>
    <row r="159" s="12" customFormat="1" ht="12.75"/>
    <row r="160" s="12" customFormat="1" ht="12.75"/>
    <row r="161" s="12" customFormat="1" ht="12.75"/>
    <row r="162" s="12" customFormat="1" ht="12.75"/>
    <row r="163" s="12" customFormat="1" ht="12.75"/>
    <row r="164" s="12" customFormat="1" ht="12.75"/>
  </sheetData>
  <mergeCells count="4">
    <mergeCell ref="A2:D2"/>
    <mergeCell ref="A4:A5"/>
    <mergeCell ref="B4:B5"/>
    <mergeCell ref="C4:C5"/>
  </mergeCells>
  <phoneticPr fontId="2" type="noConversion"/>
  <printOptions horizontalCentered="1"/>
  <pageMargins left="0.70866141732283472" right="0.70866141732283472" top="0.78740157480314965" bottom="0.70866141732283472" header="0.31496062992125984" footer="0.31496062992125984"/>
  <pageSetup paperSize="9" orientation="portrait" r:id="rId1"/>
  <headerFooter>
    <oddFooter>&amp;C&amp;P</oddFooter>
  </headerFooter>
  <legacyDrawing r:id="rId2"/>
</worksheet>
</file>

<file path=xl/worksheets/sheet2.xml><?xml version="1.0" encoding="utf-8"?>
<worksheet xmlns="http://schemas.openxmlformats.org/spreadsheetml/2006/main" xmlns:r="http://schemas.openxmlformats.org/officeDocument/2006/relationships">
  <dimension ref="A1:J582"/>
  <sheetViews>
    <sheetView showGridLines="0" showZeros="0" tabSelected="1" view="pageBreakPreview" workbookViewId="0">
      <pane ySplit="4" topLeftCell="A582" activePane="bottomLeft" state="frozen"/>
      <selection pane="bottomLeft" activeCell="A4" sqref="A4:J582"/>
    </sheetView>
  </sheetViews>
  <sheetFormatPr defaultRowHeight="15.75"/>
  <cols>
    <col min="1" max="1" width="7.125" style="28" customWidth="1"/>
    <col min="2" max="2" width="36.125" style="17" customWidth="1"/>
    <col min="3" max="3" width="6.875" style="36" customWidth="1"/>
    <col min="4" max="4" width="6.5" style="31" customWidth="1"/>
    <col min="5" max="5" width="7.875" style="31" customWidth="1"/>
    <col min="6" max="9" width="4.875" style="17" hidden="1" customWidth="1"/>
    <col min="10" max="10" width="19.625" style="40" customWidth="1"/>
    <col min="11" max="16384" width="9" style="17"/>
  </cols>
  <sheetData>
    <row r="1" spans="1:10" s="16" customFormat="1" ht="28.5" customHeight="1">
      <c r="A1" s="4" t="s">
        <v>111</v>
      </c>
      <c r="B1" s="15"/>
      <c r="C1" s="29"/>
      <c r="D1" s="29"/>
      <c r="E1" s="29"/>
      <c r="J1" s="37"/>
    </row>
    <row r="2" spans="1:10" ht="31.5" customHeight="1">
      <c r="A2" s="55" t="s">
        <v>188</v>
      </c>
      <c r="B2" s="55"/>
      <c r="C2" s="55"/>
      <c r="D2" s="55"/>
      <c r="E2" s="55"/>
      <c r="F2" s="55"/>
      <c r="G2" s="55"/>
      <c r="H2" s="55"/>
      <c r="I2" s="55"/>
      <c r="J2" s="55"/>
    </row>
    <row r="3" spans="1:10" ht="18.75" customHeight="1">
      <c r="A3" s="18"/>
      <c r="B3" s="19"/>
      <c r="C3" s="30"/>
      <c r="E3" s="53" t="s">
        <v>102</v>
      </c>
      <c r="F3" s="54"/>
      <c r="G3" s="54"/>
      <c r="H3" s="54"/>
      <c r="I3" s="54"/>
      <c r="J3" s="54"/>
    </row>
    <row r="4" spans="1:10" ht="30.75" customHeight="1">
      <c r="A4" s="5" t="s">
        <v>71</v>
      </c>
      <c r="B4" s="5" t="s">
        <v>95</v>
      </c>
      <c r="C4" s="6" t="s">
        <v>96</v>
      </c>
      <c r="D4" s="6" t="s">
        <v>97</v>
      </c>
      <c r="E4" s="6" t="s">
        <v>189</v>
      </c>
      <c r="F4" s="6" t="s">
        <v>98</v>
      </c>
      <c r="G4" s="6" t="s">
        <v>99</v>
      </c>
      <c r="H4" s="6" t="s">
        <v>100</v>
      </c>
      <c r="I4" s="6" t="s">
        <v>101</v>
      </c>
      <c r="J4" s="6" t="s">
        <v>103</v>
      </c>
    </row>
    <row r="5" spans="1:10">
      <c r="A5" s="20"/>
      <c r="B5" s="3" t="s">
        <v>190</v>
      </c>
      <c r="C5" s="32">
        <f t="shared" ref="C5:I5" si="0">C6+C133+C168+C188+C206+C231+C307+C352+C373+C395+C449+C468+C485+C497+C500+C520+C533+C544+C547+C552+C556+C136</f>
        <v>251074.18000000005</v>
      </c>
      <c r="D5" s="32">
        <f t="shared" si="0"/>
        <v>276446.53999999998</v>
      </c>
      <c r="E5" s="32">
        <f t="shared" si="0"/>
        <v>25372.36</v>
      </c>
      <c r="F5" s="21">
        <f t="shared" si="0"/>
        <v>12000.449999999999</v>
      </c>
      <c r="G5" s="21">
        <f t="shared" si="0"/>
        <v>-4179.09</v>
      </c>
      <c r="H5" s="21">
        <f t="shared" si="0"/>
        <v>12391</v>
      </c>
      <c r="I5" s="21">
        <f t="shared" si="0"/>
        <v>5160</v>
      </c>
      <c r="J5" s="38"/>
    </row>
    <row r="6" spans="1:10">
      <c r="A6" s="42">
        <v>201</v>
      </c>
      <c r="B6" s="3" t="s">
        <v>72</v>
      </c>
      <c r="C6" s="32">
        <f t="shared" ref="C6:I6" si="1">C7+C14+C22+C33+C38+C43+C51+C53+C57+C65+C71+C77+C81+C89+C92+C95+C99+C103+C108+C112+C117+C121+C124+C128+C131+C75</f>
        <v>33278.61</v>
      </c>
      <c r="D6" s="32">
        <f t="shared" si="1"/>
        <v>34174.329999999987</v>
      </c>
      <c r="E6" s="32">
        <f t="shared" si="1"/>
        <v>895.72</v>
      </c>
      <c r="F6" s="21">
        <f t="shared" si="1"/>
        <v>6.400000000000003</v>
      </c>
      <c r="G6" s="21">
        <f t="shared" si="1"/>
        <v>1861.32</v>
      </c>
      <c r="H6" s="21">
        <f t="shared" si="1"/>
        <v>-972</v>
      </c>
      <c r="I6" s="21">
        <f t="shared" si="1"/>
        <v>0</v>
      </c>
      <c r="J6" s="43"/>
    </row>
    <row r="7" spans="1:10">
      <c r="A7" s="20">
        <v>20101</v>
      </c>
      <c r="B7" s="20" t="s">
        <v>191</v>
      </c>
      <c r="C7" s="33">
        <f t="shared" ref="C7:I7" si="2">SUM(C8:C13)</f>
        <v>1715.77</v>
      </c>
      <c r="D7" s="33">
        <f t="shared" si="2"/>
        <v>2004.9799999999998</v>
      </c>
      <c r="E7" s="33">
        <f t="shared" si="2"/>
        <v>289.21000000000004</v>
      </c>
      <c r="F7" s="22">
        <f t="shared" si="2"/>
        <v>0</v>
      </c>
      <c r="G7" s="22">
        <f t="shared" si="2"/>
        <v>264.21000000000004</v>
      </c>
      <c r="H7" s="22">
        <f t="shared" si="2"/>
        <v>25</v>
      </c>
      <c r="I7" s="22">
        <f t="shared" si="2"/>
        <v>0</v>
      </c>
      <c r="J7" s="38"/>
    </row>
    <row r="8" spans="1:10" ht="24">
      <c r="A8" s="20">
        <v>2010101</v>
      </c>
      <c r="B8" s="20" t="s">
        <v>192</v>
      </c>
      <c r="C8" s="33">
        <v>1335.04</v>
      </c>
      <c r="D8" s="33">
        <f t="shared" ref="D8:D70" si="3">C8+E8</f>
        <v>1468.1599999999999</v>
      </c>
      <c r="E8" s="33">
        <f t="shared" ref="E8:E70" si="4">SUM(F8:I8)</f>
        <v>133.12</v>
      </c>
      <c r="F8" s="23"/>
      <c r="G8" s="23">
        <v>133.12</v>
      </c>
      <c r="H8" s="23"/>
      <c r="I8" s="23"/>
      <c r="J8" s="39" t="s">
        <v>112</v>
      </c>
    </row>
    <row r="9" spans="1:10">
      <c r="A9" s="20">
        <v>2010102</v>
      </c>
      <c r="B9" s="20" t="s">
        <v>193</v>
      </c>
      <c r="C9" s="33">
        <v>8.23</v>
      </c>
      <c r="D9" s="33">
        <f t="shared" si="3"/>
        <v>33.230000000000004</v>
      </c>
      <c r="E9" s="33">
        <f t="shared" si="4"/>
        <v>25</v>
      </c>
      <c r="F9" s="23"/>
      <c r="G9" s="23"/>
      <c r="H9" s="23">
        <v>25</v>
      </c>
      <c r="I9" s="23"/>
      <c r="J9" s="39" t="s">
        <v>194</v>
      </c>
    </row>
    <row r="10" spans="1:10">
      <c r="A10" s="20">
        <v>2010104</v>
      </c>
      <c r="B10" s="20" t="s">
        <v>195</v>
      </c>
      <c r="C10" s="33"/>
      <c r="D10" s="33">
        <f t="shared" si="3"/>
        <v>131.09</v>
      </c>
      <c r="E10" s="33">
        <f t="shared" si="4"/>
        <v>131.09</v>
      </c>
      <c r="F10" s="23"/>
      <c r="G10" s="23">
        <v>131.09</v>
      </c>
      <c r="H10" s="23"/>
      <c r="I10" s="23"/>
      <c r="J10" s="39" t="s">
        <v>196</v>
      </c>
    </row>
    <row r="11" spans="1:10">
      <c r="A11" s="20">
        <v>2010105</v>
      </c>
      <c r="B11" s="20" t="s">
        <v>197</v>
      </c>
      <c r="C11" s="33">
        <v>225</v>
      </c>
      <c r="D11" s="33">
        <f t="shared" si="3"/>
        <v>225</v>
      </c>
      <c r="E11" s="33">
        <f t="shared" si="4"/>
        <v>0</v>
      </c>
      <c r="F11" s="23"/>
      <c r="G11" s="23"/>
      <c r="H11" s="23"/>
      <c r="I11" s="23"/>
      <c r="J11" s="38"/>
    </row>
    <row r="12" spans="1:10">
      <c r="A12" s="20">
        <v>2010107</v>
      </c>
      <c r="B12" s="20" t="s">
        <v>198</v>
      </c>
      <c r="C12" s="33">
        <v>15</v>
      </c>
      <c r="D12" s="33">
        <f t="shared" si="3"/>
        <v>15</v>
      </c>
      <c r="E12" s="33">
        <f t="shared" si="4"/>
        <v>0</v>
      </c>
      <c r="F12" s="23"/>
      <c r="G12" s="23"/>
      <c r="H12" s="23"/>
      <c r="I12" s="23"/>
      <c r="J12" s="38"/>
    </row>
    <row r="13" spans="1:10">
      <c r="A13" s="20">
        <v>2010108</v>
      </c>
      <c r="B13" s="20" t="s">
        <v>199</v>
      </c>
      <c r="C13" s="33">
        <v>132.5</v>
      </c>
      <c r="D13" s="33">
        <f t="shared" si="3"/>
        <v>132.5</v>
      </c>
      <c r="E13" s="33">
        <f t="shared" si="4"/>
        <v>0</v>
      </c>
      <c r="F13" s="23"/>
      <c r="G13" s="23"/>
      <c r="H13" s="23"/>
      <c r="I13" s="23"/>
      <c r="J13" s="38"/>
    </row>
    <row r="14" spans="1:10">
      <c r="A14" s="20">
        <v>20102</v>
      </c>
      <c r="B14" s="20" t="s">
        <v>200</v>
      </c>
      <c r="C14" s="33">
        <f t="shared" ref="C14:I14" si="5">SUM(C15:C21)</f>
        <v>1359.1399999999999</v>
      </c>
      <c r="D14" s="33">
        <f t="shared" si="5"/>
        <v>1596.57</v>
      </c>
      <c r="E14" s="33">
        <f t="shared" si="5"/>
        <v>237.43</v>
      </c>
      <c r="F14" s="22">
        <f t="shared" si="5"/>
        <v>0</v>
      </c>
      <c r="G14" s="22">
        <f t="shared" si="5"/>
        <v>206.43</v>
      </c>
      <c r="H14" s="22">
        <f t="shared" si="5"/>
        <v>31</v>
      </c>
      <c r="I14" s="22">
        <f t="shared" si="5"/>
        <v>0</v>
      </c>
      <c r="J14" s="38"/>
    </row>
    <row r="15" spans="1:10" ht="24">
      <c r="A15" s="20">
        <v>2010201</v>
      </c>
      <c r="B15" s="20" t="s">
        <v>201</v>
      </c>
      <c r="C15" s="33">
        <v>948.14</v>
      </c>
      <c r="D15" s="33">
        <f t="shared" si="3"/>
        <v>1099.57</v>
      </c>
      <c r="E15" s="33">
        <f t="shared" si="4"/>
        <v>151.43</v>
      </c>
      <c r="F15" s="23"/>
      <c r="G15" s="23">
        <v>151.43</v>
      </c>
      <c r="H15" s="23"/>
      <c r="I15" s="23"/>
      <c r="J15" s="39" t="s">
        <v>112</v>
      </c>
    </row>
    <row r="16" spans="1:10">
      <c r="A16" s="20">
        <v>2010202</v>
      </c>
      <c r="B16" s="20" t="s">
        <v>202</v>
      </c>
      <c r="C16" s="33"/>
      <c r="D16" s="33">
        <f t="shared" si="3"/>
        <v>31</v>
      </c>
      <c r="E16" s="33">
        <f t="shared" si="4"/>
        <v>31</v>
      </c>
      <c r="F16" s="23"/>
      <c r="G16" s="23"/>
      <c r="H16" s="23">
        <v>31</v>
      </c>
      <c r="I16" s="23"/>
      <c r="J16" s="39" t="s">
        <v>194</v>
      </c>
    </row>
    <row r="17" spans="1:10">
      <c r="A17" s="20">
        <v>2010203</v>
      </c>
      <c r="B17" s="20" t="s">
        <v>203</v>
      </c>
      <c r="C17" s="33">
        <v>18</v>
      </c>
      <c r="D17" s="33">
        <f t="shared" si="3"/>
        <v>18</v>
      </c>
      <c r="E17" s="33">
        <f t="shared" si="4"/>
        <v>0</v>
      </c>
      <c r="F17" s="23"/>
      <c r="G17" s="23"/>
      <c r="H17" s="23"/>
      <c r="I17" s="23"/>
      <c r="J17" s="38"/>
    </row>
    <row r="18" spans="1:10">
      <c r="A18" s="20">
        <v>2010204</v>
      </c>
      <c r="B18" s="20" t="s">
        <v>204</v>
      </c>
      <c r="C18" s="33">
        <v>88</v>
      </c>
      <c r="D18" s="33">
        <f t="shared" si="3"/>
        <v>143</v>
      </c>
      <c r="E18" s="33">
        <f t="shared" si="4"/>
        <v>55</v>
      </c>
      <c r="F18" s="23"/>
      <c r="G18" s="23">
        <v>55</v>
      </c>
      <c r="H18" s="23"/>
      <c r="I18" s="23"/>
      <c r="J18" s="39" t="s">
        <v>196</v>
      </c>
    </row>
    <row r="19" spans="1:10">
      <c r="A19" s="20">
        <v>2010205</v>
      </c>
      <c r="B19" s="20" t="s">
        <v>205</v>
      </c>
      <c r="C19" s="33">
        <v>131</v>
      </c>
      <c r="D19" s="33">
        <f t="shared" si="3"/>
        <v>131</v>
      </c>
      <c r="E19" s="33">
        <f t="shared" si="4"/>
        <v>0</v>
      </c>
      <c r="F19" s="23"/>
      <c r="G19" s="23"/>
      <c r="H19" s="23"/>
      <c r="I19" s="23"/>
      <c r="J19" s="38"/>
    </row>
    <row r="20" spans="1:10">
      <c r="A20" s="20">
        <v>2010206</v>
      </c>
      <c r="B20" s="20" t="s">
        <v>206</v>
      </c>
      <c r="C20" s="33">
        <v>104</v>
      </c>
      <c r="D20" s="33">
        <f t="shared" si="3"/>
        <v>104</v>
      </c>
      <c r="E20" s="33">
        <f t="shared" si="4"/>
        <v>0</v>
      </c>
      <c r="F20" s="23"/>
      <c r="G20" s="23"/>
      <c r="H20" s="23"/>
      <c r="I20" s="23"/>
      <c r="J20" s="38"/>
    </row>
    <row r="21" spans="1:10">
      <c r="A21" s="20">
        <v>2010299</v>
      </c>
      <c r="B21" s="20" t="s">
        <v>207</v>
      </c>
      <c r="C21" s="33">
        <v>70</v>
      </c>
      <c r="D21" s="33">
        <f t="shared" si="3"/>
        <v>70</v>
      </c>
      <c r="E21" s="33">
        <f t="shared" si="4"/>
        <v>0</v>
      </c>
      <c r="F21" s="23"/>
      <c r="G21" s="23"/>
      <c r="H21" s="23"/>
      <c r="I21" s="23"/>
      <c r="J21" s="38"/>
    </row>
    <row r="22" spans="1:10">
      <c r="A22" s="20">
        <v>20103</v>
      </c>
      <c r="B22" s="20" t="s">
        <v>208</v>
      </c>
      <c r="C22" s="33">
        <f t="shared" ref="C22:I22" si="6">SUM(C23:C32)</f>
        <v>4339.49</v>
      </c>
      <c r="D22" s="33">
        <f t="shared" si="6"/>
        <v>4900.4100000000008</v>
      </c>
      <c r="E22" s="33">
        <f t="shared" si="6"/>
        <v>560.92000000000007</v>
      </c>
      <c r="F22" s="22">
        <f t="shared" si="6"/>
        <v>84.18</v>
      </c>
      <c r="G22" s="22">
        <f t="shared" si="6"/>
        <v>371.73999999999995</v>
      </c>
      <c r="H22" s="22">
        <f t="shared" si="6"/>
        <v>105</v>
      </c>
      <c r="I22" s="22">
        <f t="shared" si="6"/>
        <v>0</v>
      </c>
      <c r="J22" s="38"/>
    </row>
    <row r="23" spans="1:10" ht="24.75">
      <c r="A23" s="20">
        <v>2010301</v>
      </c>
      <c r="B23" s="20" t="s">
        <v>209</v>
      </c>
      <c r="C23" s="33">
        <v>1877.61</v>
      </c>
      <c r="D23" s="33">
        <f t="shared" si="3"/>
        <v>1951.4399999999998</v>
      </c>
      <c r="E23" s="33">
        <f t="shared" si="4"/>
        <v>73.83</v>
      </c>
      <c r="F23" s="23"/>
      <c r="G23" s="23">
        <v>73.83</v>
      </c>
      <c r="H23" s="23"/>
      <c r="I23" s="23"/>
      <c r="J23" s="39" t="s">
        <v>112</v>
      </c>
    </row>
    <row r="24" spans="1:10" ht="24.75">
      <c r="A24" s="20">
        <v>2010302</v>
      </c>
      <c r="B24" s="20" t="s">
        <v>210</v>
      </c>
      <c r="C24" s="33">
        <v>344.79</v>
      </c>
      <c r="D24" s="33">
        <f t="shared" si="3"/>
        <v>344.72</v>
      </c>
      <c r="E24" s="33">
        <f t="shared" si="4"/>
        <v>-7.0000000000000007E-2</v>
      </c>
      <c r="F24" s="23"/>
      <c r="G24" s="23">
        <v>-7.0000000000000007E-2</v>
      </c>
      <c r="H24" s="23"/>
      <c r="I24" s="23"/>
      <c r="J24" s="38"/>
    </row>
    <row r="25" spans="1:10" ht="24.75">
      <c r="A25" s="20">
        <v>2010303</v>
      </c>
      <c r="B25" s="20" t="s">
        <v>211</v>
      </c>
      <c r="C25" s="33">
        <v>698.55</v>
      </c>
      <c r="D25" s="33">
        <f t="shared" si="3"/>
        <v>816.17</v>
      </c>
      <c r="E25" s="33">
        <f t="shared" si="4"/>
        <v>117.62</v>
      </c>
      <c r="F25" s="23">
        <v>5</v>
      </c>
      <c r="G25" s="23">
        <v>112.62</v>
      </c>
      <c r="H25" s="23"/>
      <c r="I25" s="23"/>
      <c r="J25" s="39" t="s">
        <v>112</v>
      </c>
    </row>
    <row r="26" spans="1:10">
      <c r="A26" s="20">
        <v>2010304</v>
      </c>
      <c r="B26" s="20" t="s">
        <v>212</v>
      </c>
      <c r="C26" s="33">
        <v>248</v>
      </c>
      <c r="D26" s="33">
        <f t="shared" si="3"/>
        <v>288</v>
      </c>
      <c r="E26" s="33">
        <f t="shared" si="4"/>
        <v>40</v>
      </c>
      <c r="F26" s="23">
        <v>40</v>
      </c>
      <c r="G26" s="23"/>
      <c r="H26" s="23"/>
      <c r="I26" s="23"/>
      <c r="J26" s="38"/>
    </row>
    <row r="27" spans="1:10">
      <c r="A27" s="20">
        <v>2010305</v>
      </c>
      <c r="B27" s="20" t="s">
        <v>213</v>
      </c>
      <c r="C27" s="33">
        <v>20</v>
      </c>
      <c r="D27" s="33">
        <f t="shared" si="3"/>
        <v>55.3</v>
      </c>
      <c r="E27" s="33">
        <f t="shared" si="4"/>
        <v>35.299999999999997</v>
      </c>
      <c r="F27" s="23"/>
      <c r="G27" s="23">
        <v>35.299999999999997</v>
      </c>
      <c r="H27" s="23"/>
      <c r="I27" s="23"/>
      <c r="J27" s="38"/>
    </row>
    <row r="28" spans="1:10">
      <c r="A28" s="20">
        <v>2010306</v>
      </c>
      <c r="B28" s="20" t="s">
        <v>214</v>
      </c>
      <c r="C28" s="33">
        <v>6</v>
      </c>
      <c r="D28" s="33">
        <f t="shared" si="3"/>
        <v>26</v>
      </c>
      <c r="E28" s="33">
        <f t="shared" si="4"/>
        <v>20</v>
      </c>
      <c r="F28" s="23"/>
      <c r="G28" s="23">
        <v>20</v>
      </c>
      <c r="H28" s="23"/>
      <c r="I28" s="23"/>
      <c r="J28" s="38"/>
    </row>
    <row r="29" spans="1:10">
      <c r="A29" s="20">
        <v>2010307</v>
      </c>
      <c r="B29" s="20" t="s">
        <v>215</v>
      </c>
      <c r="C29" s="33">
        <v>199.03</v>
      </c>
      <c r="D29" s="33">
        <f t="shared" si="3"/>
        <v>202.76</v>
      </c>
      <c r="E29" s="33">
        <f t="shared" si="4"/>
        <v>3.73</v>
      </c>
      <c r="F29" s="23"/>
      <c r="G29" s="23">
        <v>3.73</v>
      </c>
      <c r="H29" s="23"/>
      <c r="I29" s="23"/>
      <c r="J29" s="38"/>
    </row>
    <row r="30" spans="1:10">
      <c r="A30" s="20">
        <v>2010308</v>
      </c>
      <c r="B30" s="20" t="s">
        <v>216</v>
      </c>
      <c r="C30" s="33">
        <v>539.42999999999995</v>
      </c>
      <c r="D30" s="33">
        <f t="shared" si="3"/>
        <v>551.42999999999995</v>
      </c>
      <c r="E30" s="33">
        <f t="shared" si="4"/>
        <v>12</v>
      </c>
      <c r="F30" s="23"/>
      <c r="G30" s="23">
        <v>12</v>
      </c>
      <c r="H30" s="23"/>
      <c r="I30" s="23"/>
      <c r="J30" s="38"/>
    </row>
    <row r="31" spans="1:10" ht="24.75">
      <c r="A31" s="20">
        <v>2010350</v>
      </c>
      <c r="B31" s="20" t="s">
        <v>217</v>
      </c>
      <c r="C31" s="33">
        <v>343</v>
      </c>
      <c r="D31" s="33">
        <f t="shared" si="3"/>
        <v>343</v>
      </c>
      <c r="E31" s="33">
        <f t="shared" si="4"/>
        <v>0</v>
      </c>
      <c r="F31" s="23"/>
      <c r="G31" s="23"/>
      <c r="H31" s="23"/>
      <c r="I31" s="23"/>
      <c r="J31" s="38"/>
    </row>
    <row r="32" spans="1:10">
      <c r="A32" s="20">
        <v>2010399</v>
      </c>
      <c r="B32" s="20" t="s">
        <v>218</v>
      </c>
      <c r="C32" s="33">
        <v>63.08</v>
      </c>
      <c r="D32" s="33">
        <f t="shared" si="3"/>
        <v>321.58999999999997</v>
      </c>
      <c r="E32" s="33">
        <f t="shared" si="4"/>
        <v>258.51</v>
      </c>
      <c r="F32" s="23">
        <v>39.18</v>
      </c>
      <c r="G32" s="23">
        <v>114.33</v>
      </c>
      <c r="H32" s="23">
        <v>105</v>
      </c>
      <c r="I32" s="23"/>
      <c r="J32" s="39" t="s">
        <v>194</v>
      </c>
    </row>
    <row r="33" spans="1:10">
      <c r="A33" s="20">
        <v>20104</v>
      </c>
      <c r="B33" s="20" t="s">
        <v>219</v>
      </c>
      <c r="C33" s="33">
        <f t="shared" ref="C33:I33" si="7">SUM(C34:C37)</f>
        <v>2165.27</v>
      </c>
      <c r="D33" s="33">
        <f t="shared" si="7"/>
        <v>1617.98</v>
      </c>
      <c r="E33" s="33">
        <f t="shared" si="7"/>
        <v>-547.29000000000008</v>
      </c>
      <c r="F33" s="22">
        <f t="shared" si="7"/>
        <v>0</v>
      </c>
      <c r="G33" s="22">
        <f t="shared" si="7"/>
        <v>38.71</v>
      </c>
      <c r="H33" s="22">
        <f t="shared" si="7"/>
        <v>-586</v>
      </c>
      <c r="I33" s="22">
        <f t="shared" si="7"/>
        <v>0</v>
      </c>
      <c r="J33" s="38"/>
    </row>
    <row r="34" spans="1:10">
      <c r="A34" s="20">
        <v>2010401</v>
      </c>
      <c r="B34" s="20" t="s">
        <v>220</v>
      </c>
      <c r="C34" s="33">
        <v>1597.43</v>
      </c>
      <c r="D34" s="33">
        <f t="shared" si="3"/>
        <v>978.24</v>
      </c>
      <c r="E34" s="33">
        <f t="shared" si="4"/>
        <v>-619.19000000000005</v>
      </c>
      <c r="F34" s="23"/>
      <c r="G34" s="23">
        <v>30.81</v>
      </c>
      <c r="H34" s="23">
        <v>-650</v>
      </c>
      <c r="I34" s="23"/>
      <c r="J34" s="39" t="s">
        <v>221</v>
      </c>
    </row>
    <row r="35" spans="1:10">
      <c r="A35" s="20">
        <v>2010408</v>
      </c>
      <c r="B35" s="20" t="s">
        <v>222</v>
      </c>
      <c r="C35" s="33">
        <v>549.54999999999995</v>
      </c>
      <c r="D35" s="33">
        <f t="shared" si="3"/>
        <v>557.44999999999993</v>
      </c>
      <c r="E35" s="33">
        <f t="shared" si="4"/>
        <v>7.9</v>
      </c>
      <c r="F35" s="23"/>
      <c r="G35" s="23">
        <v>7.9</v>
      </c>
      <c r="H35" s="23"/>
      <c r="I35" s="23"/>
      <c r="J35" s="38"/>
    </row>
    <row r="36" spans="1:10">
      <c r="A36" s="20">
        <v>2010450</v>
      </c>
      <c r="B36" s="20" t="s">
        <v>223</v>
      </c>
      <c r="C36" s="33">
        <v>18.29</v>
      </c>
      <c r="D36" s="33">
        <f t="shared" si="3"/>
        <v>18.29</v>
      </c>
      <c r="E36" s="33">
        <f t="shared" si="4"/>
        <v>0</v>
      </c>
      <c r="F36" s="23"/>
      <c r="G36" s="23"/>
      <c r="H36" s="23"/>
      <c r="I36" s="23"/>
      <c r="J36" s="38"/>
    </row>
    <row r="37" spans="1:10">
      <c r="A37" s="20">
        <v>2010499</v>
      </c>
      <c r="B37" s="20" t="s">
        <v>224</v>
      </c>
      <c r="C37" s="33"/>
      <c r="D37" s="33">
        <f t="shared" si="3"/>
        <v>64</v>
      </c>
      <c r="E37" s="33">
        <f t="shared" si="4"/>
        <v>64</v>
      </c>
      <c r="F37" s="23"/>
      <c r="G37" s="23"/>
      <c r="H37" s="23">
        <v>64</v>
      </c>
      <c r="I37" s="23"/>
      <c r="J37" s="38"/>
    </row>
    <row r="38" spans="1:10">
      <c r="A38" s="20">
        <v>20105</v>
      </c>
      <c r="B38" s="20" t="s">
        <v>225</v>
      </c>
      <c r="C38" s="33">
        <f t="shared" ref="C38:I38" si="8">SUM(C39:C40)</f>
        <v>720.58</v>
      </c>
      <c r="D38" s="33">
        <f t="shared" si="8"/>
        <v>721.60000000000014</v>
      </c>
      <c r="E38" s="33">
        <f t="shared" si="8"/>
        <v>1.0200000000000031</v>
      </c>
      <c r="F38" s="22">
        <f t="shared" si="8"/>
        <v>-38.68</v>
      </c>
      <c r="G38" s="22">
        <f t="shared" si="8"/>
        <v>39.700000000000003</v>
      </c>
      <c r="H38" s="22">
        <f t="shared" si="8"/>
        <v>0</v>
      </c>
      <c r="I38" s="22">
        <f t="shared" si="8"/>
        <v>0</v>
      </c>
      <c r="J38" s="38"/>
    </row>
    <row r="39" spans="1:10">
      <c r="A39" s="20">
        <v>2010501</v>
      </c>
      <c r="B39" s="20" t="s">
        <v>226</v>
      </c>
      <c r="C39" s="33">
        <v>665.58</v>
      </c>
      <c r="D39" s="33">
        <f t="shared" si="3"/>
        <v>705.28000000000009</v>
      </c>
      <c r="E39" s="33">
        <f t="shared" si="4"/>
        <v>39.700000000000003</v>
      </c>
      <c r="F39" s="23"/>
      <c r="G39" s="23">
        <v>39.700000000000003</v>
      </c>
      <c r="H39" s="23"/>
      <c r="I39" s="23"/>
      <c r="J39" s="38"/>
    </row>
    <row r="40" spans="1:10">
      <c r="A40" s="20">
        <v>2010505</v>
      </c>
      <c r="B40" s="20" t="s">
        <v>227</v>
      </c>
      <c r="C40" s="33">
        <v>55</v>
      </c>
      <c r="D40" s="33">
        <f t="shared" si="3"/>
        <v>16.32</v>
      </c>
      <c r="E40" s="33">
        <f t="shared" si="4"/>
        <v>-38.68</v>
      </c>
      <c r="F40" s="23">
        <v>-38.68</v>
      </c>
      <c r="G40" s="23"/>
      <c r="H40" s="23"/>
      <c r="I40" s="23"/>
      <c r="J40" s="38"/>
    </row>
    <row r="41" spans="1:10" ht="24">
      <c r="A41" s="20">
        <v>2010506</v>
      </c>
      <c r="B41" s="20" t="s">
        <v>228</v>
      </c>
      <c r="C41" s="33"/>
      <c r="D41" s="33">
        <f t="shared" si="3"/>
        <v>145</v>
      </c>
      <c r="E41" s="33">
        <f t="shared" si="4"/>
        <v>145</v>
      </c>
      <c r="F41" s="23"/>
      <c r="G41" s="23">
        <v>60</v>
      </c>
      <c r="H41" s="23">
        <v>85</v>
      </c>
      <c r="I41" s="23"/>
      <c r="J41" s="39" t="s">
        <v>229</v>
      </c>
    </row>
    <row r="42" spans="1:10">
      <c r="A42" s="20">
        <v>2010599</v>
      </c>
      <c r="B42" s="20" t="s">
        <v>230</v>
      </c>
      <c r="C42" s="33"/>
      <c r="D42" s="33">
        <f t="shared" si="3"/>
        <v>4</v>
      </c>
      <c r="E42" s="33">
        <f t="shared" si="4"/>
        <v>4</v>
      </c>
      <c r="F42" s="23"/>
      <c r="G42" s="23">
        <v>4</v>
      </c>
      <c r="H42" s="23"/>
      <c r="I42" s="23"/>
      <c r="J42" s="38"/>
    </row>
    <row r="43" spans="1:10">
      <c r="A43" s="20">
        <v>20106</v>
      </c>
      <c r="B43" s="20" t="s">
        <v>231</v>
      </c>
      <c r="C43" s="33">
        <f t="shared" ref="C43:I43" si="9">SUM(C44:C50)</f>
        <v>2090.52</v>
      </c>
      <c r="D43" s="33">
        <f t="shared" si="9"/>
        <v>2225.13</v>
      </c>
      <c r="E43" s="33">
        <f t="shared" si="9"/>
        <v>134.60999999999999</v>
      </c>
      <c r="F43" s="22">
        <f t="shared" si="9"/>
        <v>0</v>
      </c>
      <c r="G43" s="22">
        <f t="shared" si="9"/>
        <v>134.60999999999999</v>
      </c>
      <c r="H43" s="22">
        <f t="shared" si="9"/>
        <v>0</v>
      </c>
      <c r="I43" s="22">
        <f t="shared" si="9"/>
        <v>0</v>
      </c>
      <c r="J43" s="38"/>
    </row>
    <row r="44" spans="1:10" ht="24">
      <c r="A44" s="20">
        <v>2010601</v>
      </c>
      <c r="B44" s="20" t="s">
        <v>232</v>
      </c>
      <c r="C44" s="33">
        <v>849.46</v>
      </c>
      <c r="D44" s="33">
        <f t="shared" si="3"/>
        <v>912.33</v>
      </c>
      <c r="E44" s="33">
        <f t="shared" si="4"/>
        <v>62.87</v>
      </c>
      <c r="F44" s="23"/>
      <c r="G44" s="23">
        <v>62.87</v>
      </c>
      <c r="H44" s="23"/>
      <c r="I44" s="23"/>
      <c r="J44" s="39" t="s">
        <v>112</v>
      </c>
    </row>
    <row r="45" spans="1:10">
      <c r="A45" s="20">
        <v>2010602</v>
      </c>
      <c r="B45" s="20" t="s">
        <v>233</v>
      </c>
      <c r="C45" s="33">
        <v>392.06</v>
      </c>
      <c r="D45" s="33">
        <f t="shared" si="3"/>
        <v>392.06</v>
      </c>
      <c r="E45" s="33">
        <f t="shared" si="4"/>
        <v>0</v>
      </c>
      <c r="F45" s="23"/>
      <c r="G45" s="23"/>
      <c r="H45" s="23"/>
      <c r="I45" s="23"/>
      <c r="J45" s="38"/>
    </row>
    <row r="46" spans="1:10">
      <c r="A46" s="20">
        <v>2010603</v>
      </c>
      <c r="B46" s="20" t="s">
        <v>234</v>
      </c>
      <c r="C46" s="33">
        <v>32</v>
      </c>
      <c r="D46" s="33">
        <f t="shared" si="3"/>
        <v>32</v>
      </c>
      <c r="E46" s="33">
        <f t="shared" si="4"/>
        <v>0</v>
      </c>
      <c r="F46" s="23"/>
      <c r="G46" s="23"/>
      <c r="H46" s="23"/>
      <c r="I46" s="23"/>
      <c r="J46" s="38"/>
    </row>
    <row r="47" spans="1:10">
      <c r="A47" s="20">
        <v>2010604</v>
      </c>
      <c r="B47" s="20" t="s">
        <v>235</v>
      </c>
      <c r="C47" s="33">
        <v>80</v>
      </c>
      <c r="D47" s="33">
        <f t="shared" si="3"/>
        <v>104.84</v>
      </c>
      <c r="E47" s="33">
        <f t="shared" si="4"/>
        <v>24.84</v>
      </c>
      <c r="F47" s="23"/>
      <c r="G47" s="23">
        <v>24.84</v>
      </c>
      <c r="H47" s="23"/>
      <c r="I47" s="23"/>
      <c r="J47" s="39" t="s">
        <v>236</v>
      </c>
    </row>
    <row r="48" spans="1:10">
      <c r="A48" s="20">
        <v>2010605</v>
      </c>
      <c r="B48" s="20" t="s">
        <v>237</v>
      </c>
      <c r="C48" s="33">
        <v>95</v>
      </c>
      <c r="D48" s="33">
        <f t="shared" si="3"/>
        <v>141.9</v>
      </c>
      <c r="E48" s="33">
        <f t="shared" si="4"/>
        <v>46.9</v>
      </c>
      <c r="F48" s="23"/>
      <c r="G48" s="23">
        <v>46.9</v>
      </c>
      <c r="H48" s="23"/>
      <c r="I48" s="23"/>
      <c r="J48" s="39" t="s">
        <v>236</v>
      </c>
    </row>
    <row r="49" spans="1:10">
      <c r="A49" s="20">
        <v>2010607</v>
      </c>
      <c r="B49" s="20" t="s">
        <v>238</v>
      </c>
      <c r="C49" s="33">
        <v>465</v>
      </c>
      <c r="D49" s="33">
        <f t="shared" si="3"/>
        <v>465</v>
      </c>
      <c r="E49" s="33">
        <f t="shared" si="4"/>
        <v>0</v>
      </c>
      <c r="F49" s="23"/>
      <c r="G49" s="23"/>
      <c r="H49" s="23"/>
      <c r="I49" s="23"/>
      <c r="J49" s="38"/>
    </row>
    <row r="50" spans="1:10">
      <c r="A50" s="20">
        <v>2010699</v>
      </c>
      <c r="B50" s="20" t="s">
        <v>239</v>
      </c>
      <c r="C50" s="33">
        <v>177</v>
      </c>
      <c r="D50" s="33">
        <f t="shared" si="3"/>
        <v>177</v>
      </c>
      <c r="E50" s="33">
        <f t="shared" si="4"/>
        <v>0</v>
      </c>
      <c r="F50" s="23"/>
      <c r="G50" s="23"/>
      <c r="H50" s="23"/>
      <c r="I50" s="23"/>
      <c r="J50" s="38"/>
    </row>
    <row r="51" spans="1:10">
      <c r="A51" s="20">
        <v>20107</v>
      </c>
      <c r="B51" s="20" t="s">
        <v>240</v>
      </c>
      <c r="C51" s="33">
        <f t="shared" ref="C51:I51" si="10">SUM(C52)</f>
        <v>4500</v>
      </c>
      <c r="D51" s="33">
        <f t="shared" si="10"/>
        <v>4500</v>
      </c>
      <c r="E51" s="33">
        <f t="shared" si="10"/>
        <v>0</v>
      </c>
      <c r="F51" s="22">
        <f t="shared" si="10"/>
        <v>0</v>
      </c>
      <c r="G51" s="22">
        <f t="shared" si="10"/>
        <v>0</v>
      </c>
      <c r="H51" s="22">
        <f t="shared" si="10"/>
        <v>0</v>
      </c>
      <c r="I51" s="22">
        <f t="shared" si="10"/>
        <v>0</v>
      </c>
      <c r="J51" s="38"/>
    </row>
    <row r="52" spans="1:10">
      <c r="A52" s="20">
        <v>2010701</v>
      </c>
      <c r="B52" s="20" t="s">
        <v>241</v>
      </c>
      <c r="C52" s="33">
        <v>4500</v>
      </c>
      <c r="D52" s="33">
        <f t="shared" si="3"/>
        <v>4500</v>
      </c>
      <c r="E52" s="33">
        <f t="shared" si="4"/>
        <v>0</v>
      </c>
      <c r="F52" s="23"/>
      <c r="G52" s="23"/>
      <c r="H52" s="23"/>
      <c r="I52" s="23"/>
      <c r="J52" s="38"/>
    </row>
    <row r="53" spans="1:10">
      <c r="A53" s="20">
        <v>20108</v>
      </c>
      <c r="B53" s="20" t="s">
        <v>242</v>
      </c>
      <c r="C53" s="33">
        <f t="shared" ref="C53:I53" si="11">SUM(C54:C56)</f>
        <v>1413.63</v>
      </c>
      <c r="D53" s="33">
        <f t="shared" si="11"/>
        <v>1425.3200000000002</v>
      </c>
      <c r="E53" s="33">
        <f t="shared" si="11"/>
        <v>11.69</v>
      </c>
      <c r="F53" s="22">
        <f t="shared" si="11"/>
        <v>0</v>
      </c>
      <c r="G53" s="22">
        <f t="shared" si="11"/>
        <v>11.69</v>
      </c>
      <c r="H53" s="22">
        <f t="shared" si="11"/>
        <v>0</v>
      </c>
      <c r="I53" s="22">
        <f t="shared" si="11"/>
        <v>0</v>
      </c>
      <c r="J53" s="38"/>
    </row>
    <row r="54" spans="1:10" ht="24">
      <c r="A54" s="20">
        <v>2010801</v>
      </c>
      <c r="B54" s="20" t="s">
        <v>243</v>
      </c>
      <c r="C54" s="33">
        <v>528.63</v>
      </c>
      <c r="D54" s="33">
        <f t="shared" si="3"/>
        <v>540.32000000000005</v>
      </c>
      <c r="E54" s="33">
        <f t="shared" si="4"/>
        <v>11.69</v>
      </c>
      <c r="F54" s="23"/>
      <c r="G54" s="23">
        <v>11.69</v>
      </c>
      <c r="H54" s="23"/>
      <c r="I54" s="23"/>
      <c r="J54" s="39" t="s">
        <v>112</v>
      </c>
    </row>
    <row r="55" spans="1:10">
      <c r="A55" s="20">
        <v>2010802</v>
      </c>
      <c r="B55" s="20" t="s">
        <v>244</v>
      </c>
      <c r="C55" s="33">
        <v>735</v>
      </c>
      <c r="D55" s="33">
        <f t="shared" si="3"/>
        <v>735</v>
      </c>
      <c r="E55" s="33">
        <f t="shared" si="4"/>
        <v>0</v>
      </c>
      <c r="F55" s="23"/>
      <c r="G55" s="23"/>
      <c r="H55" s="23"/>
      <c r="I55" s="23"/>
      <c r="J55" s="38"/>
    </row>
    <row r="56" spans="1:10">
      <c r="A56" s="20">
        <v>2010899</v>
      </c>
      <c r="B56" s="20" t="s">
        <v>245</v>
      </c>
      <c r="C56" s="33">
        <v>150</v>
      </c>
      <c r="D56" s="33">
        <f t="shared" si="3"/>
        <v>150</v>
      </c>
      <c r="E56" s="33">
        <f t="shared" si="4"/>
        <v>0</v>
      </c>
      <c r="F56" s="23"/>
      <c r="G56" s="23"/>
      <c r="H56" s="23"/>
      <c r="I56" s="23"/>
      <c r="J56" s="38"/>
    </row>
    <row r="57" spans="1:10">
      <c r="A57" s="20">
        <v>20110</v>
      </c>
      <c r="B57" s="20" t="s">
        <v>246</v>
      </c>
      <c r="C57" s="33">
        <f t="shared" ref="C57:I57" si="12">SUM(C58:C63)</f>
        <v>1164.6400000000001</v>
      </c>
      <c r="D57" s="33">
        <f t="shared" si="12"/>
        <v>1170.6000000000001</v>
      </c>
      <c r="E57" s="33">
        <f t="shared" si="12"/>
        <v>5.96</v>
      </c>
      <c r="F57" s="22">
        <f t="shared" si="12"/>
        <v>0</v>
      </c>
      <c r="G57" s="22">
        <f t="shared" si="12"/>
        <v>5.96</v>
      </c>
      <c r="H57" s="22">
        <f t="shared" si="12"/>
        <v>0</v>
      </c>
      <c r="I57" s="22">
        <f t="shared" si="12"/>
        <v>0</v>
      </c>
      <c r="J57" s="38"/>
    </row>
    <row r="58" spans="1:10" ht="24">
      <c r="A58" s="20">
        <v>2011001</v>
      </c>
      <c r="B58" s="20" t="s">
        <v>247</v>
      </c>
      <c r="C58" s="33">
        <v>768.53</v>
      </c>
      <c r="D58" s="33">
        <f t="shared" si="3"/>
        <v>774.49</v>
      </c>
      <c r="E58" s="33">
        <f t="shared" si="4"/>
        <v>5.96</v>
      </c>
      <c r="F58" s="23"/>
      <c r="G58" s="23">
        <v>5.96</v>
      </c>
      <c r="H58" s="23"/>
      <c r="I58" s="23"/>
      <c r="J58" s="39" t="s">
        <v>112</v>
      </c>
    </row>
    <row r="59" spans="1:10">
      <c r="A59" s="20">
        <v>2011002</v>
      </c>
      <c r="B59" s="20" t="s">
        <v>248</v>
      </c>
      <c r="C59" s="33">
        <v>7.87</v>
      </c>
      <c r="D59" s="33">
        <f t="shared" si="3"/>
        <v>7.87</v>
      </c>
      <c r="E59" s="33">
        <f t="shared" si="4"/>
        <v>0</v>
      </c>
      <c r="F59" s="23"/>
      <c r="G59" s="23"/>
      <c r="H59" s="23"/>
      <c r="I59" s="23"/>
      <c r="J59" s="38"/>
    </row>
    <row r="60" spans="1:10">
      <c r="A60" s="20">
        <v>2011006</v>
      </c>
      <c r="B60" s="20" t="s">
        <v>249</v>
      </c>
      <c r="C60" s="33">
        <v>5</v>
      </c>
      <c r="D60" s="33">
        <f t="shared" si="3"/>
        <v>5</v>
      </c>
      <c r="E60" s="33">
        <f t="shared" si="4"/>
        <v>0</v>
      </c>
      <c r="F60" s="23"/>
      <c r="G60" s="23"/>
      <c r="H60" s="23"/>
      <c r="I60" s="23"/>
      <c r="J60" s="38"/>
    </row>
    <row r="61" spans="1:10">
      <c r="A61" s="20">
        <v>2011008</v>
      </c>
      <c r="B61" s="20" t="s">
        <v>250</v>
      </c>
      <c r="C61" s="33">
        <v>250</v>
      </c>
      <c r="D61" s="33">
        <f t="shared" si="3"/>
        <v>250</v>
      </c>
      <c r="E61" s="33">
        <f t="shared" si="4"/>
        <v>0</v>
      </c>
      <c r="F61" s="23"/>
      <c r="G61" s="23"/>
      <c r="H61" s="23"/>
      <c r="I61" s="23"/>
      <c r="J61" s="38"/>
    </row>
    <row r="62" spans="1:10">
      <c r="A62" s="20">
        <v>2011011</v>
      </c>
      <c r="B62" s="20" t="s">
        <v>251</v>
      </c>
      <c r="C62" s="33">
        <v>15</v>
      </c>
      <c r="D62" s="33">
        <f t="shared" si="3"/>
        <v>15</v>
      </c>
      <c r="E62" s="33">
        <f t="shared" si="4"/>
        <v>0</v>
      </c>
      <c r="F62" s="23"/>
      <c r="G62" s="23"/>
      <c r="H62" s="23"/>
      <c r="I62" s="23"/>
      <c r="J62" s="38"/>
    </row>
    <row r="63" spans="1:10">
      <c r="A63" s="20">
        <v>2011050</v>
      </c>
      <c r="B63" s="20" t="s">
        <v>252</v>
      </c>
      <c r="C63" s="33">
        <v>118.24</v>
      </c>
      <c r="D63" s="33">
        <f t="shared" si="3"/>
        <v>118.24</v>
      </c>
      <c r="E63" s="33">
        <f t="shared" si="4"/>
        <v>0</v>
      </c>
      <c r="F63" s="23"/>
      <c r="G63" s="23"/>
      <c r="H63" s="23"/>
      <c r="I63" s="23"/>
      <c r="J63" s="38"/>
    </row>
    <row r="64" spans="1:10">
      <c r="A64" s="20">
        <v>2011099</v>
      </c>
      <c r="B64" s="20" t="s">
        <v>253</v>
      </c>
      <c r="C64" s="33"/>
      <c r="D64" s="33">
        <f t="shared" si="3"/>
        <v>37</v>
      </c>
      <c r="E64" s="33">
        <f t="shared" si="4"/>
        <v>37</v>
      </c>
      <c r="F64" s="23"/>
      <c r="G64" s="23"/>
      <c r="H64" s="23">
        <v>37</v>
      </c>
      <c r="I64" s="23"/>
      <c r="J64" s="38"/>
    </row>
    <row r="65" spans="1:10">
      <c r="A65" s="20">
        <v>20111</v>
      </c>
      <c r="B65" s="20" t="s">
        <v>254</v>
      </c>
      <c r="C65" s="33">
        <f t="shared" ref="C65:I65" si="13">SUM(C66:C70)</f>
        <v>4525.76</v>
      </c>
      <c r="D65" s="33">
        <f t="shared" si="13"/>
        <v>4580.91</v>
      </c>
      <c r="E65" s="33">
        <f t="shared" si="13"/>
        <v>55.149999999999991</v>
      </c>
      <c r="F65" s="22">
        <f t="shared" si="13"/>
        <v>-140</v>
      </c>
      <c r="G65" s="22">
        <f t="shared" si="13"/>
        <v>195.15</v>
      </c>
      <c r="H65" s="22">
        <f t="shared" si="13"/>
        <v>0</v>
      </c>
      <c r="I65" s="22">
        <f t="shared" si="13"/>
        <v>0</v>
      </c>
      <c r="J65" s="38"/>
    </row>
    <row r="66" spans="1:10" ht="24">
      <c r="A66" s="20">
        <v>2011101</v>
      </c>
      <c r="B66" s="20" t="s">
        <v>255</v>
      </c>
      <c r="C66" s="33">
        <v>1697.79</v>
      </c>
      <c r="D66" s="33">
        <f t="shared" si="3"/>
        <v>1881.1399999999999</v>
      </c>
      <c r="E66" s="33">
        <f t="shared" si="4"/>
        <v>183.35</v>
      </c>
      <c r="F66" s="23"/>
      <c r="G66" s="23">
        <v>183.35</v>
      </c>
      <c r="H66" s="23"/>
      <c r="I66" s="23"/>
      <c r="J66" s="39" t="s">
        <v>112</v>
      </c>
    </row>
    <row r="67" spans="1:10">
      <c r="A67" s="20">
        <v>2011104</v>
      </c>
      <c r="B67" s="20" t="s">
        <v>256</v>
      </c>
      <c r="C67" s="33">
        <v>542.54</v>
      </c>
      <c r="D67" s="33">
        <f t="shared" si="3"/>
        <v>442.53999999999996</v>
      </c>
      <c r="E67" s="33">
        <f t="shared" si="4"/>
        <v>-100</v>
      </c>
      <c r="F67" s="23">
        <v>-100</v>
      </c>
      <c r="G67" s="23"/>
      <c r="H67" s="23"/>
      <c r="I67" s="23"/>
      <c r="J67" s="39" t="s">
        <v>257</v>
      </c>
    </row>
    <row r="68" spans="1:10">
      <c r="A68" s="20">
        <v>2011105</v>
      </c>
      <c r="B68" s="20" t="s">
        <v>258</v>
      </c>
      <c r="C68" s="33">
        <v>340</v>
      </c>
      <c r="D68" s="33">
        <f t="shared" si="3"/>
        <v>340</v>
      </c>
      <c r="E68" s="33">
        <f t="shared" si="4"/>
        <v>0</v>
      </c>
      <c r="F68" s="23"/>
      <c r="G68" s="23"/>
      <c r="H68" s="23"/>
      <c r="I68" s="23"/>
      <c r="J68" s="38"/>
    </row>
    <row r="69" spans="1:10">
      <c r="A69" s="20">
        <v>2011150</v>
      </c>
      <c r="B69" s="20" t="s">
        <v>259</v>
      </c>
      <c r="C69" s="33">
        <v>0.43</v>
      </c>
      <c r="D69" s="33">
        <f t="shared" si="3"/>
        <v>0.43</v>
      </c>
      <c r="E69" s="33">
        <f t="shared" si="4"/>
        <v>0</v>
      </c>
      <c r="F69" s="23"/>
      <c r="G69" s="23"/>
      <c r="H69" s="23"/>
      <c r="I69" s="23"/>
      <c r="J69" s="38"/>
    </row>
    <row r="70" spans="1:10">
      <c r="A70" s="20">
        <v>2011199</v>
      </c>
      <c r="B70" s="20" t="s">
        <v>260</v>
      </c>
      <c r="C70" s="33">
        <v>1945</v>
      </c>
      <c r="D70" s="33">
        <f t="shared" si="3"/>
        <v>1916.8</v>
      </c>
      <c r="E70" s="33">
        <f t="shared" si="4"/>
        <v>-28.2</v>
      </c>
      <c r="F70" s="23">
        <v>-40</v>
      </c>
      <c r="G70" s="23">
        <v>11.8</v>
      </c>
      <c r="H70" s="23"/>
      <c r="I70" s="23"/>
      <c r="J70" s="38"/>
    </row>
    <row r="71" spans="1:10">
      <c r="A71" s="20">
        <v>20113</v>
      </c>
      <c r="B71" s="20" t="s">
        <v>261</v>
      </c>
      <c r="C71" s="33">
        <f t="shared" ref="C71:I71" si="14">SUM(C72:C74)</f>
        <v>121.14</v>
      </c>
      <c r="D71" s="33">
        <f t="shared" si="14"/>
        <v>290.58000000000004</v>
      </c>
      <c r="E71" s="33">
        <f t="shared" si="14"/>
        <v>169.44</v>
      </c>
      <c r="F71" s="22">
        <f t="shared" si="14"/>
        <v>0</v>
      </c>
      <c r="G71" s="22">
        <f t="shared" si="14"/>
        <v>169.44</v>
      </c>
      <c r="H71" s="22">
        <f t="shared" si="14"/>
        <v>0</v>
      </c>
      <c r="I71" s="22">
        <f t="shared" si="14"/>
        <v>0</v>
      </c>
      <c r="J71" s="38"/>
    </row>
    <row r="72" spans="1:10">
      <c r="A72" s="20">
        <v>2011301</v>
      </c>
      <c r="B72" s="20" t="s">
        <v>262</v>
      </c>
      <c r="C72" s="33">
        <v>7.63</v>
      </c>
      <c r="D72" s="33">
        <f t="shared" ref="D72:D132" si="15">C72+E72</f>
        <v>7.63</v>
      </c>
      <c r="E72" s="33">
        <f t="shared" ref="E72:E130" si="16">SUM(F72:I72)</f>
        <v>0</v>
      </c>
      <c r="F72" s="23"/>
      <c r="G72" s="23"/>
      <c r="H72" s="23"/>
      <c r="I72" s="23"/>
      <c r="J72" s="38"/>
    </row>
    <row r="73" spans="1:10" ht="24">
      <c r="A73" s="20">
        <v>2011308</v>
      </c>
      <c r="B73" s="20" t="s">
        <v>263</v>
      </c>
      <c r="C73" s="33">
        <v>113.51</v>
      </c>
      <c r="D73" s="33">
        <f t="shared" si="15"/>
        <v>254.85000000000002</v>
      </c>
      <c r="E73" s="33">
        <f t="shared" si="16"/>
        <v>141.34</v>
      </c>
      <c r="F73" s="23"/>
      <c r="G73" s="23">
        <v>141.34</v>
      </c>
      <c r="H73" s="23"/>
      <c r="I73" s="23"/>
      <c r="J73" s="39" t="s">
        <v>264</v>
      </c>
    </row>
    <row r="74" spans="1:10">
      <c r="A74" s="20">
        <v>2011399</v>
      </c>
      <c r="B74" s="20" t="s">
        <v>265</v>
      </c>
      <c r="C74" s="33"/>
      <c r="D74" s="33">
        <f t="shared" si="15"/>
        <v>28.1</v>
      </c>
      <c r="E74" s="33">
        <f t="shared" si="16"/>
        <v>28.1</v>
      </c>
      <c r="F74" s="23"/>
      <c r="G74" s="23">
        <v>28.1</v>
      </c>
      <c r="H74" s="23"/>
      <c r="I74" s="23"/>
      <c r="J74" s="38"/>
    </row>
    <row r="75" spans="1:10">
      <c r="A75" s="20">
        <v>20114</v>
      </c>
      <c r="B75" s="20" t="s">
        <v>266</v>
      </c>
      <c r="C75" s="33">
        <f t="shared" ref="C75:I75" si="17">C76</f>
        <v>0</v>
      </c>
      <c r="D75" s="33">
        <f t="shared" si="17"/>
        <v>20</v>
      </c>
      <c r="E75" s="33">
        <f t="shared" si="17"/>
        <v>20</v>
      </c>
      <c r="F75" s="22">
        <f t="shared" si="17"/>
        <v>0</v>
      </c>
      <c r="G75" s="22">
        <f t="shared" si="17"/>
        <v>0</v>
      </c>
      <c r="H75" s="22">
        <f t="shared" si="17"/>
        <v>20</v>
      </c>
      <c r="I75" s="22">
        <f t="shared" si="17"/>
        <v>0</v>
      </c>
      <c r="J75" s="38"/>
    </row>
    <row r="76" spans="1:10">
      <c r="A76" s="20">
        <v>2011499</v>
      </c>
      <c r="B76" s="20" t="s">
        <v>267</v>
      </c>
      <c r="C76" s="33"/>
      <c r="D76" s="33">
        <f t="shared" si="15"/>
        <v>20</v>
      </c>
      <c r="E76" s="33">
        <f t="shared" si="16"/>
        <v>20</v>
      </c>
      <c r="F76" s="23"/>
      <c r="G76" s="23"/>
      <c r="H76" s="23">
        <v>20</v>
      </c>
      <c r="I76" s="23"/>
      <c r="J76" s="38"/>
    </row>
    <row r="77" spans="1:10">
      <c r="A77" s="20">
        <v>20115</v>
      </c>
      <c r="B77" s="20" t="s">
        <v>268</v>
      </c>
      <c r="C77" s="33">
        <f t="shared" ref="C77:I77" si="18">SUM(C78:C80)</f>
        <v>1837.56</v>
      </c>
      <c r="D77" s="33">
        <f t="shared" si="18"/>
        <v>1968</v>
      </c>
      <c r="E77" s="33">
        <f t="shared" si="18"/>
        <v>130.44</v>
      </c>
      <c r="F77" s="22">
        <f t="shared" si="18"/>
        <v>61.2</v>
      </c>
      <c r="G77" s="22">
        <f t="shared" si="18"/>
        <v>56.24</v>
      </c>
      <c r="H77" s="22">
        <f t="shared" si="18"/>
        <v>13</v>
      </c>
      <c r="I77" s="22">
        <f t="shared" si="18"/>
        <v>0</v>
      </c>
      <c r="J77" s="38"/>
    </row>
    <row r="78" spans="1:10" ht="24">
      <c r="A78" s="20">
        <v>2011501</v>
      </c>
      <c r="B78" s="20" t="s">
        <v>269</v>
      </c>
      <c r="C78" s="33">
        <v>1486.12</v>
      </c>
      <c r="D78" s="33">
        <f t="shared" si="15"/>
        <v>1603.56</v>
      </c>
      <c r="E78" s="33">
        <f t="shared" si="16"/>
        <v>117.44</v>
      </c>
      <c r="F78" s="23">
        <v>61.2</v>
      </c>
      <c r="G78" s="23">
        <v>56.24</v>
      </c>
      <c r="H78" s="23"/>
      <c r="I78" s="23"/>
      <c r="J78" s="39" t="s">
        <v>112</v>
      </c>
    </row>
    <row r="79" spans="1:10">
      <c r="A79" s="20">
        <v>2011504</v>
      </c>
      <c r="B79" s="20" t="s">
        <v>270</v>
      </c>
      <c r="C79" s="33"/>
      <c r="D79" s="33">
        <f t="shared" si="15"/>
        <v>13</v>
      </c>
      <c r="E79" s="33">
        <f t="shared" si="16"/>
        <v>13</v>
      </c>
      <c r="F79" s="23"/>
      <c r="G79" s="23"/>
      <c r="H79" s="23">
        <v>13</v>
      </c>
      <c r="I79" s="23"/>
      <c r="J79" s="38"/>
    </row>
    <row r="80" spans="1:10">
      <c r="A80" s="20">
        <v>2011599</v>
      </c>
      <c r="B80" s="20" t="s">
        <v>271</v>
      </c>
      <c r="C80" s="33">
        <v>351.44</v>
      </c>
      <c r="D80" s="33">
        <f t="shared" si="15"/>
        <v>351.44</v>
      </c>
      <c r="E80" s="33">
        <f t="shared" si="16"/>
        <v>0</v>
      </c>
      <c r="F80" s="23"/>
      <c r="G80" s="23"/>
      <c r="H80" s="23"/>
      <c r="I80" s="23"/>
      <c r="J80" s="38"/>
    </row>
    <row r="81" spans="1:10">
      <c r="A81" s="20">
        <v>20117</v>
      </c>
      <c r="B81" s="20" t="s">
        <v>272</v>
      </c>
      <c r="C81" s="33">
        <f t="shared" ref="C81:I81" si="19">SUM(C82:C88)</f>
        <v>1588.05</v>
      </c>
      <c r="D81" s="33">
        <f t="shared" si="19"/>
        <v>1721.92</v>
      </c>
      <c r="E81" s="33">
        <f t="shared" si="19"/>
        <v>133.87</v>
      </c>
      <c r="F81" s="22">
        <f t="shared" si="19"/>
        <v>20</v>
      </c>
      <c r="G81" s="22">
        <f t="shared" si="19"/>
        <v>3.87</v>
      </c>
      <c r="H81" s="22">
        <f t="shared" si="19"/>
        <v>110</v>
      </c>
      <c r="I81" s="22">
        <f t="shared" si="19"/>
        <v>0</v>
      </c>
      <c r="J81" s="38"/>
    </row>
    <row r="82" spans="1:10" ht="24">
      <c r="A82" s="20">
        <v>2011701</v>
      </c>
      <c r="B82" s="20" t="s">
        <v>273</v>
      </c>
      <c r="C82" s="33">
        <v>973.6</v>
      </c>
      <c r="D82" s="33">
        <f t="shared" si="15"/>
        <v>997.47</v>
      </c>
      <c r="E82" s="33">
        <f t="shared" si="16"/>
        <v>23.87</v>
      </c>
      <c r="F82" s="23">
        <v>20</v>
      </c>
      <c r="G82" s="23">
        <v>3.87</v>
      </c>
      <c r="H82" s="23"/>
      <c r="I82" s="23"/>
      <c r="J82" s="39" t="s">
        <v>112</v>
      </c>
    </row>
    <row r="83" spans="1:10">
      <c r="A83" s="20">
        <v>2011704</v>
      </c>
      <c r="B83" s="20" t="s">
        <v>274</v>
      </c>
      <c r="C83" s="33">
        <v>98.37</v>
      </c>
      <c r="D83" s="33">
        <f t="shared" si="15"/>
        <v>98.37</v>
      </c>
      <c r="E83" s="33">
        <f t="shared" si="16"/>
        <v>0</v>
      </c>
      <c r="F83" s="23"/>
      <c r="G83" s="23"/>
      <c r="H83" s="23"/>
      <c r="I83" s="23"/>
      <c r="J83" s="38"/>
    </row>
    <row r="84" spans="1:10">
      <c r="A84" s="20">
        <v>2011706</v>
      </c>
      <c r="B84" s="20" t="s">
        <v>275</v>
      </c>
      <c r="C84" s="33">
        <v>400</v>
      </c>
      <c r="D84" s="33">
        <f t="shared" si="15"/>
        <v>510</v>
      </c>
      <c r="E84" s="33">
        <f t="shared" si="16"/>
        <v>110</v>
      </c>
      <c r="F84" s="23"/>
      <c r="G84" s="23"/>
      <c r="H84" s="23">
        <v>110</v>
      </c>
      <c r="I84" s="23"/>
      <c r="J84" s="39" t="s">
        <v>194</v>
      </c>
    </row>
    <row r="85" spans="1:10">
      <c r="A85" s="20">
        <v>2011707</v>
      </c>
      <c r="B85" s="20" t="s">
        <v>276</v>
      </c>
      <c r="C85" s="33">
        <v>40</v>
      </c>
      <c r="D85" s="33">
        <f t="shared" si="15"/>
        <v>40</v>
      </c>
      <c r="E85" s="33">
        <f t="shared" si="16"/>
        <v>0</v>
      </c>
      <c r="F85" s="23"/>
      <c r="G85" s="23"/>
      <c r="H85" s="23"/>
      <c r="I85" s="23"/>
      <c r="J85" s="38"/>
    </row>
    <row r="86" spans="1:10">
      <c r="A86" s="20">
        <v>2011708</v>
      </c>
      <c r="B86" s="20" t="s">
        <v>277</v>
      </c>
      <c r="C86" s="33">
        <v>7.45</v>
      </c>
      <c r="D86" s="33">
        <f t="shared" si="15"/>
        <v>7.45</v>
      </c>
      <c r="E86" s="33">
        <f t="shared" si="16"/>
        <v>0</v>
      </c>
      <c r="F86" s="23"/>
      <c r="G86" s="23"/>
      <c r="H86" s="23"/>
      <c r="I86" s="23"/>
      <c r="J86" s="38"/>
    </row>
    <row r="87" spans="1:10">
      <c r="A87" s="20">
        <v>2011709</v>
      </c>
      <c r="B87" s="20" t="s">
        <v>278</v>
      </c>
      <c r="C87" s="33">
        <v>43.84</v>
      </c>
      <c r="D87" s="33">
        <f t="shared" si="15"/>
        <v>43.84</v>
      </c>
      <c r="E87" s="33">
        <f t="shared" si="16"/>
        <v>0</v>
      </c>
      <c r="F87" s="23"/>
      <c r="G87" s="23"/>
      <c r="H87" s="23"/>
      <c r="I87" s="23"/>
      <c r="J87" s="38"/>
    </row>
    <row r="88" spans="1:10">
      <c r="A88" s="20">
        <v>2011750</v>
      </c>
      <c r="B88" s="20" t="s">
        <v>279</v>
      </c>
      <c r="C88" s="33">
        <v>24.79</v>
      </c>
      <c r="D88" s="33">
        <f t="shared" si="15"/>
        <v>24.79</v>
      </c>
      <c r="E88" s="33">
        <f t="shared" si="16"/>
        <v>0</v>
      </c>
      <c r="F88" s="23"/>
      <c r="G88" s="23"/>
      <c r="H88" s="23"/>
      <c r="I88" s="23"/>
      <c r="J88" s="38"/>
    </row>
    <row r="89" spans="1:10">
      <c r="A89" s="20">
        <v>20123</v>
      </c>
      <c r="B89" s="20" t="s">
        <v>280</v>
      </c>
      <c r="C89" s="33">
        <f t="shared" ref="C89:I89" si="20">SUM(C90:C91)</f>
        <v>72.8</v>
      </c>
      <c r="D89" s="33">
        <f t="shared" si="20"/>
        <v>124.14</v>
      </c>
      <c r="E89" s="33">
        <f t="shared" si="20"/>
        <v>51.34</v>
      </c>
      <c r="F89" s="22">
        <f t="shared" si="20"/>
        <v>0</v>
      </c>
      <c r="G89" s="22">
        <f t="shared" si="20"/>
        <v>18.34</v>
      </c>
      <c r="H89" s="22">
        <f t="shared" si="20"/>
        <v>33</v>
      </c>
      <c r="I89" s="22">
        <f t="shared" si="20"/>
        <v>0</v>
      </c>
      <c r="J89" s="38"/>
    </row>
    <row r="90" spans="1:10" ht="24">
      <c r="A90" s="20">
        <v>2012301</v>
      </c>
      <c r="B90" s="20" t="s">
        <v>281</v>
      </c>
      <c r="C90" s="33">
        <v>72.8</v>
      </c>
      <c r="D90" s="33">
        <f t="shared" si="15"/>
        <v>91.14</v>
      </c>
      <c r="E90" s="33">
        <f t="shared" si="16"/>
        <v>18.34</v>
      </c>
      <c r="F90" s="23"/>
      <c r="G90" s="23">
        <v>18.34</v>
      </c>
      <c r="H90" s="23"/>
      <c r="I90" s="23"/>
      <c r="J90" s="39" t="s">
        <v>112</v>
      </c>
    </row>
    <row r="91" spans="1:10">
      <c r="A91" s="20">
        <v>2012399</v>
      </c>
      <c r="B91" s="20" t="s">
        <v>282</v>
      </c>
      <c r="C91" s="33"/>
      <c r="D91" s="33">
        <f t="shared" si="15"/>
        <v>33</v>
      </c>
      <c r="E91" s="33">
        <f t="shared" si="16"/>
        <v>33</v>
      </c>
      <c r="F91" s="23"/>
      <c r="G91" s="23"/>
      <c r="H91" s="23">
        <v>33</v>
      </c>
      <c r="I91" s="23"/>
      <c r="J91" s="39" t="s">
        <v>104</v>
      </c>
    </row>
    <row r="92" spans="1:10">
      <c r="A92" s="20">
        <v>20124</v>
      </c>
      <c r="B92" s="20" t="s">
        <v>283</v>
      </c>
      <c r="C92" s="33">
        <f t="shared" ref="C92:I92" si="21">SUM(C93:C94)</f>
        <v>15</v>
      </c>
      <c r="D92" s="33">
        <f t="shared" si="21"/>
        <v>35</v>
      </c>
      <c r="E92" s="33">
        <f t="shared" si="21"/>
        <v>20</v>
      </c>
      <c r="F92" s="22">
        <f t="shared" si="21"/>
        <v>0</v>
      </c>
      <c r="G92" s="22">
        <f t="shared" si="21"/>
        <v>10</v>
      </c>
      <c r="H92" s="22">
        <f t="shared" si="21"/>
        <v>10</v>
      </c>
      <c r="I92" s="22">
        <f t="shared" si="21"/>
        <v>0</v>
      </c>
      <c r="J92" s="38"/>
    </row>
    <row r="93" spans="1:10">
      <c r="A93" s="20">
        <v>2012401</v>
      </c>
      <c r="B93" s="20" t="s">
        <v>284</v>
      </c>
      <c r="C93" s="33">
        <v>15</v>
      </c>
      <c r="D93" s="33">
        <f t="shared" si="15"/>
        <v>15</v>
      </c>
      <c r="E93" s="33">
        <f t="shared" si="16"/>
        <v>0</v>
      </c>
      <c r="F93" s="23"/>
      <c r="G93" s="23"/>
      <c r="H93" s="23"/>
      <c r="I93" s="23"/>
      <c r="J93" s="38"/>
    </row>
    <row r="94" spans="1:10">
      <c r="A94" s="20">
        <v>2012499</v>
      </c>
      <c r="B94" s="20" t="s">
        <v>285</v>
      </c>
      <c r="C94" s="33"/>
      <c r="D94" s="33">
        <f t="shared" si="15"/>
        <v>20</v>
      </c>
      <c r="E94" s="33">
        <f t="shared" si="16"/>
        <v>20</v>
      </c>
      <c r="F94" s="23"/>
      <c r="G94" s="23">
        <v>10</v>
      </c>
      <c r="H94" s="23">
        <v>10</v>
      </c>
      <c r="I94" s="23"/>
      <c r="J94" s="38"/>
    </row>
    <row r="95" spans="1:10">
      <c r="A95" s="20">
        <v>20125</v>
      </c>
      <c r="B95" s="20" t="s">
        <v>286</v>
      </c>
      <c r="C95" s="33">
        <f t="shared" ref="C95:I95" si="22">SUM(C96:C98)</f>
        <v>60.7</v>
      </c>
      <c r="D95" s="33">
        <f t="shared" si="22"/>
        <v>86.2</v>
      </c>
      <c r="E95" s="33">
        <f t="shared" si="22"/>
        <v>25.5</v>
      </c>
      <c r="F95" s="22">
        <f t="shared" si="22"/>
        <v>0</v>
      </c>
      <c r="G95" s="22">
        <f t="shared" si="22"/>
        <v>3.5</v>
      </c>
      <c r="H95" s="22">
        <f t="shared" si="22"/>
        <v>22</v>
      </c>
      <c r="I95" s="22">
        <f t="shared" si="22"/>
        <v>0</v>
      </c>
      <c r="J95" s="38"/>
    </row>
    <row r="96" spans="1:10" ht="24">
      <c r="A96" s="20">
        <v>2012501</v>
      </c>
      <c r="B96" s="20" t="s">
        <v>287</v>
      </c>
      <c r="C96" s="33">
        <v>39.880000000000003</v>
      </c>
      <c r="D96" s="33">
        <f t="shared" si="15"/>
        <v>43.38</v>
      </c>
      <c r="E96" s="33">
        <f t="shared" si="16"/>
        <v>3.5</v>
      </c>
      <c r="F96" s="23"/>
      <c r="G96" s="23">
        <v>3.5</v>
      </c>
      <c r="H96" s="23"/>
      <c r="I96" s="23"/>
      <c r="J96" s="39" t="s">
        <v>112</v>
      </c>
    </row>
    <row r="97" spans="1:10">
      <c r="A97" s="20">
        <v>2012505</v>
      </c>
      <c r="B97" s="20" t="s">
        <v>288</v>
      </c>
      <c r="C97" s="33">
        <v>20.82</v>
      </c>
      <c r="D97" s="33">
        <f t="shared" si="15"/>
        <v>40.82</v>
      </c>
      <c r="E97" s="33">
        <f t="shared" si="16"/>
        <v>20</v>
      </c>
      <c r="F97" s="23"/>
      <c r="G97" s="23"/>
      <c r="H97" s="23">
        <v>20</v>
      </c>
      <c r="I97" s="23"/>
      <c r="J97" s="39" t="s">
        <v>104</v>
      </c>
    </row>
    <row r="98" spans="1:10">
      <c r="A98" s="20">
        <v>2012506</v>
      </c>
      <c r="B98" s="20" t="s">
        <v>289</v>
      </c>
      <c r="C98" s="33"/>
      <c r="D98" s="33">
        <f t="shared" si="15"/>
        <v>2</v>
      </c>
      <c r="E98" s="33">
        <f t="shared" si="16"/>
        <v>2</v>
      </c>
      <c r="F98" s="23"/>
      <c r="G98" s="23"/>
      <c r="H98" s="23">
        <v>2</v>
      </c>
      <c r="I98" s="23"/>
      <c r="J98" s="38"/>
    </row>
    <row r="99" spans="1:10">
      <c r="A99" s="20">
        <v>20126</v>
      </c>
      <c r="B99" s="20" t="s">
        <v>290</v>
      </c>
      <c r="C99" s="33">
        <f t="shared" ref="C99:I99" si="23">SUM(C100:C102)</f>
        <v>487.75</v>
      </c>
      <c r="D99" s="33">
        <f t="shared" si="23"/>
        <v>511.32</v>
      </c>
      <c r="E99" s="33">
        <f t="shared" si="23"/>
        <v>23.57</v>
      </c>
      <c r="F99" s="22">
        <f t="shared" si="23"/>
        <v>12</v>
      </c>
      <c r="G99" s="22">
        <f t="shared" si="23"/>
        <v>11.57</v>
      </c>
      <c r="H99" s="22">
        <f t="shared" si="23"/>
        <v>0</v>
      </c>
      <c r="I99" s="22">
        <f t="shared" si="23"/>
        <v>0</v>
      </c>
      <c r="J99" s="38"/>
    </row>
    <row r="100" spans="1:10" ht="24">
      <c r="A100" s="20">
        <v>2012601</v>
      </c>
      <c r="B100" s="20" t="s">
        <v>291</v>
      </c>
      <c r="C100" s="33">
        <v>180.7</v>
      </c>
      <c r="D100" s="33">
        <f t="shared" si="15"/>
        <v>204.26999999999998</v>
      </c>
      <c r="E100" s="33">
        <f t="shared" si="16"/>
        <v>23.57</v>
      </c>
      <c r="F100" s="23">
        <v>12</v>
      </c>
      <c r="G100" s="23">
        <v>11.57</v>
      </c>
      <c r="H100" s="23"/>
      <c r="I100" s="23"/>
      <c r="J100" s="39" t="s">
        <v>112</v>
      </c>
    </row>
    <row r="101" spans="1:10">
      <c r="A101" s="20">
        <v>2012603</v>
      </c>
      <c r="B101" s="20" t="s">
        <v>292</v>
      </c>
      <c r="C101" s="33">
        <v>3.05</v>
      </c>
      <c r="D101" s="33">
        <f t="shared" si="15"/>
        <v>3.05</v>
      </c>
      <c r="E101" s="33">
        <f t="shared" si="16"/>
        <v>0</v>
      </c>
      <c r="F101" s="23"/>
      <c r="G101" s="23"/>
      <c r="H101" s="23"/>
      <c r="I101" s="23"/>
      <c r="J101" s="38"/>
    </row>
    <row r="102" spans="1:10">
      <c r="A102" s="20">
        <v>2012699</v>
      </c>
      <c r="B102" s="20" t="s">
        <v>293</v>
      </c>
      <c r="C102" s="33">
        <v>304</v>
      </c>
      <c r="D102" s="33">
        <f t="shared" si="15"/>
        <v>304</v>
      </c>
      <c r="E102" s="33">
        <f t="shared" si="16"/>
        <v>0</v>
      </c>
      <c r="F102" s="23"/>
      <c r="G102" s="23"/>
      <c r="H102" s="23"/>
      <c r="I102" s="23"/>
      <c r="J102" s="38"/>
    </row>
    <row r="103" spans="1:10">
      <c r="A103" s="20">
        <v>20128</v>
      </c>
      <c r="B103" s="20" t="s">
        <v>294</v>
      </c>
      <c r="C103" s="33">
        <f t="shared" ref="C103:I103" si="24">SUM(C104:C107)</f>
        <v>211.85</v>
      </c>
      <c r="D103" s="33">
        <f t="shared" si="24"/>
        <v>224.2</v>
      </c>
      <c r="E103" s="33">
        <f t="shared" si="24"/>
        <v>12.35</v>
      </c>
      <c r="F103" s="22">
        <f t="shared" si="24"/>
        <v>0</v>
      </c>
      <c r="G103" s="22">
        <f t="shared" si="24"/>
        <v>12.35</v>
      </c>
      <c r="H103" s="22">
        <f t="shared" si="24"/>
        <v>0</v>
      </c>
      <c r="I103" s="22">
        <f t="shared" si="24"/>
        <v>0</v>
      </c>
      <c r="J103" s="38"/>
    </row>
    <row r="104" spans="1:10">
      <c r="A104" s="20">
        <v>2012801</v>
      </c>
      <c r="B104" s="20" t="s">
        <v>295</v>
      </c>
      <c r="C104" s="33">
        <v>139.5</v>
      </c>
      <c r="D104" s="33">
        <f t="shared" si="15"/>
        <v>136.6</v>
      </c>
      <c r="E104" s="33">
        <f t="shared" si="16"/>
        <v>-2.9</v>
      </c>
      <c r="F104" s="23"/>
      <c r="G104" s="23">
        <v>-2.9</v>
      </c>
      <c r="H104" s="23"/>
      <c r="I104" s="23"/>
      <c r="J104" s="38"/>
    </row>
    <row r="105" spans="1:10">
      <c r="A105" s="20">
        <v>2012802</v>
      </c>
      <c r="B105" s="20" t="s">
        <v>296</v>
      </c>
      <c r="C105" s="33">
        <v>15</v>
      </c>
      <c r="D105" s="33">
        <f t="shared" si="15"/>
        <v>15</v>
      </c>
      <c r="E105" s="33">
        <f t="shared" si="16"/>
        <v>0</v>
      </c>
      <c r="F105" s="23"/>
      <c r="G105" s="23"/>
      <c r="H105" s="23"/>
      <c r="I105" s="23"/>
      <c r="J105" s="38"/>
    </row>
    <row r="106" spans="1:10">
      <c r="A106" s="20">
        <v>2012804</v>
      </c>
      <c r="B106" s="20" t="s">
        <v>297</v>
      </c>
      <c r="C106" s="33">
        <v>8.51</v>
      </c>
      <c r="D106" s="33">
        <f t="shared" si="15"/>
        <v>8.51</v>
      </c>
      <c r="E106" s="33">
        <f t="shared" si="16"/>
        <v>0</v>
      </c>
      <c r="F106" s="23"/>
      <c r="G106" s="23"/>
      <c r="H106" s="23"/>
      <c r="I106" s="23"/>
      <c r="J106" s="38"/>
    </row>
    <row r="107" spans="1:10">
      <c r="A107" s="20">
        <v>2012899</v>
      </c>
      <c r="B107" s="20" t="s">
        <v>298</v>
      </c>
      <c r="C107" s="33">
        <v>48.84</v>
      </c>
      <c r="D107" s="33">
        <f t="shared" si="15"/>
        <v>64.09</v>
      </c>
      <c r="E107" s="33">
        <f t="shared" si="16"/>
        <v>15.25</v>
      </c>
      <c r="F107" s="23"/>
      <c r="G107" s="23">
        <v>15.25</v>
      </c>
      <c r="H107" s="23"/>
      <c r="I107" s="23"/>
      <c r="J107" s="38"/>
    </row>
    <row r="108" spans="1:10">
      <c r="A108" s="20">
        <v>20129</v>
      </c>
      <c r="B108" s="20" t="s">
        <v>299</v>
      </c>
      <c r="C108" s="33">
        <f t="shared" ref="C108:I108" si="25">SUM(C109:C111)</f>
        <v>673.33999999999992</v>
      </c>
      <c r="D108" s="33">
        <f t="shared" si="25"/>
        <v>689.68</v>
      </c>
      <c r="E108" s="33">
        <f t="shared" si="25"/>
        <v>16.34</v>
      </c>
      <c r="F108" s="22">
        <f t="shared" si="25"/>
        <v>0</v>
      </c>
      <c r="G108" s="22">
        <f t="shared" si="25"/>
        <v>16.34</v>
      </c>
      <c r="H108" s="22">
        <f t="shared" si="25"/>
        <v>0</v>
      </c>
      <c r="I108" s="22">
        <f t="shared" si="25"/>
        <v>0</v>
      </c>
      <c r="J108" s="38"/>
    </row>
    <row r="109" spans="1:10" ht="24">
      <c r="A109" s="20">
        <v>2012901</v>
      </c>
      <c r="B109" s="20" t="s">
        <v>300</v>
      </c>
      <c r="C109" s="33">
        <v>448.34</v>
      </c>
      <c r="D109" s="33">
        <f t="shared" si="15"/>
        <v>462.67999999999995</v>
      </c>
      <c r="E109" s="33">
        <f t="shared" si="16"/>
        <v>14.34</v>
      </c>
      <c r="F109" s="23"/>
      <c r="G109" s="23">
        <v>14.34</v>
      </c>
      <c r="H109" s="23"/>
      <c r="I109" s="23"/>
      <c r="J109" s="39" t="s">
        <v>112</v>
      </c>
    </row>
    <row r="110" spans="1:10">
      <c r="A110" s="20">
        <v>2012902</v>
      </c>
      <c r="B110" s="20" t="s">
        <v>301</v>
      </c>
      <c r="C110" s="33">
        <v>225</v>
      </c>
      <c r="D110" s="33">
        <f t="shared" si="15"/>
        <v>225</v>
      </c>
      <c r="E110" s="33">
        <f t="shared" si="16"/>
        <v>0</v>
      </c>
      <c r="F110" s="23"/>
      <c r="G110" s="23"/>
      <c r="H110" s="23"/>
      <c r="I110" s="23"/>
      <c r="J110" s="38"/>
    </row>
    <row r="111" spans="1:10">
      <c r="A111" s="20">
        <v>2012999</v>
      </c>
      <c r="B111" s="20" t="s">
        <v>302</v>
      </c>
      <c r="C111" s="33"/>
      <c r="D111" s="33">
        <f t="shared" si="15"/>
        <v>2</v>
      </c>
      <c r="E111" s="33">
        <f t="shared" si="16"/>
        <v>2</v>
      </c>
      <c r="F111" s="23"/>
      <c r="G111" s="23">
        <v>2</v>
      </c>
      <c r="H111" s="23"/>
      <c r="I111" s="23"/>
      <c r="J111" s="38"/>
    </row>
    <row r="112" spans="1:10">
      <c r="A112" s="20">
        <v>20131</v>
      </c>
      <c r="B112" s="20" t="s">
        <v>303</v>
      </c>
      <c r="C112" s="33">
        <f t="shared" ref="C112:I112" si="26">SUM(C113:C116)</f>
        <v>1888.21</v>
      </c>
      <c r="D112" s="33">
        <f t="shared" si="26"/>
        <v>2194.67</v>
      </c>
      <c r="E112" s="33">
        <f t="shared" si="26"/>
        <v>306.46000000000004</v>
      </c>
      <c r="F112" s="22">
        <f t="shared" si="26"/>
        <v>7.7</v>
      </c>
      <c r="G112" s="22">
        <f t="shared" si="26"/>
        <v>298.76</v>
      </c>
      <c r="H112" s="22">
        <f t="shared" si="26"/>
        <v>0</v>
      </c>
      <c r="I112" s="22">
        <f t="shared" si="26"/>
        <v>0</v>
      </c>
      <c r="J112" s="38"/>
    </row>
    <row r="113" spans="1:10" ht="24.75">
      <c r="A113" s="20">
        <v>2013101</v>
      </c>
      <c r="B113" s="20" t="s">
        <v>304</v>
      </c>
      <c r="C113" s="33">
        <v>1683.21</v>
      </c>
      <c r="D113" s="33">
        <f t="shared" si="15"/>
        <v>1786.65</v>
      </c>
      <c r="E113" s="33">
        <f t="shared" si="16"/>
        <v>103.44</v>
      </c>
      <c r="F113" s="23">
        <v>7.7</v>
      </c>
      <c r="G113" s="23">
        <v>95.74</v>
      </c>
      <c r="H113" s="23"/>
      <c r="I113" s="23"/>
      <c r="J113" s="39" t="s">
        <v>112</v>
      </c>
    </row>
    <row r="114" spans="1:10" ht="24.75">
      <c r="A114" s="20">
        <v>2013102</v>
      </c>
      <c r="B114" s="20" t="s">
        <v>305</v>
      </c>
      <c r="C114" s="33">
        <v>40</v>
      </c>
      <c r="D114" s="33">
        <f t="shared" si="15"/>
        <v>40</v>
      </c>
      <c r="E114" s="33">
        <f t="shared" si="16"/>
        <v>0</v>
      </c>
      <c r="F114" s="23"/>
      <c r="G114" s="23"/>
      <c r="H114" s="23"/>
      <c r="I114" s="23"/>
      <c r="J114" s="38"/>
    </row>
    <row r="115" spans="1:10" ht="24.75">
      <c r="A115" s="20">
        <v>2013105</v>
      </c>
      <c r="B115" s="20" t="s">
        <v>306</v>
      </c>
      <c r="C115" s="33">
        <v>165</v>
      </c>
      <c r="D115" s="33">
        <f t="shared" si="15"/>
        <v>329.05</v>
      </c>
      <c r="E115" s="33">
        <f t="shared" si="16"/>
        <v>164.05</v>
      </c>
      <c r="F115" s="23"/>
      <c r="G115" s="23">
        <v>164.05</v>
      </c>
      <c r="H115" s="23"/>
      <c r="I115" s="23"/>
      <c r="J115" s="39" t="s">
        <v>307</v>
      </c>
    </row>
    <row r="116" spans="1:10">
      <c r="A116" s="20">
        <v>2013199</v>
      </c>
      <c r="B116" s="20" t="s">
        <v>308</v>
      </c>
      <c r="C116" s="33"/>
      <c r="D116" s="33">
        <f t="shared" si="15"/>
        <v>38.97</v>
      </c>
      <c r="E116" s="33">
        <f t="shared" si="16"/>
        <v>38.97</v>
      </c>
      <c r="F116" s="23"/>
      <c r="G116" s="23">
        <v>38.97</v>
      </c>
      <c r="H116" s="23"/>
      <c r="I116" s="23"/>
      <c r="J116" s="38"/>
    </row>
    <row r="117" spans="1:10">
      <c r="A117" s="20">
        <v>20132</v>
      </c>
      <c r="B117" s="20" t="s">
        <v>309</v>
      </c>
      <c r="C117" s="33">
        <f t="shared" ref="C117:I117" si="27">SUM(C118:C120)</f>
        <v>582.21</v>
      </c>
      <c r="D117" s="33">
        <f t="shared" si="27"/>
        <v>850.27</v>
      </c>
      <c r="E117" s="33">
        <f t="shared" si="27"/>
        <v>268.06</v>
      </c>
      <c r="F117" s="22">
        <f t="shared" si="27"/>
        <v>0</v>
      </c>
      <c r="G117" s="22">
        <f t="shared" si="27"/>
        <v>268.06</v>
      </c>
      <c r="H117" s="22">
        <f t="shared" si="27"/>
        <v>0</v>
      </c>
      <c r="I117" s="22">
        <f t="shared" si="27"/>
        <v>0</v>
      </c>
      <c r="J117" s="38"/>
    </row>
    <row r="118" spans="1:10">
      <c r="A118" s="20">
        <v>2013201</v>
      </c>
      <c r="B118" s="20" t="s">
        <v>310</v>
      </c>
      <c r="C118" s="33">
        <v>562.21</v>
      </c>
      <c r="D118" s="33">
        <f t="shared" si="15"/>
        <v>548.57000000000005</v>
      </c>
      <c r="E118" s="33">
        <f t="shared" si="16"/>
        <v>-13.64</v>
      </c>
      <c r="F118" s="23"/>
      <c r="G118" s="23">
        <v>-13.64</v>
      </c>
      <c r="H118" s="23"/>
      <c r="I118" s="23"/>
      <c r="J118" s="38"/>
    </row>
    <row r="119" spans="1:10">
      <c r="A119" s="20">
        <v>2013202</v>
      </c>
      <c r="B119" s="20" t="s">
        <v>311</v>
      </c>
      <c r="C119" s="33">
        <v>10</v>
      </c>
      <c r="D119" s="33">
        <f t="shared" si="15"/>
        <v>10</v>
      </c>
      <c r="E119" s="33">
        <f t="shared" si="16"/>
        <v>0</v>
      </c>
      <c r="F119" s="23"/>
      <c r="G119" s="23"/>
      <c r="H119" s="23"/>
      <c r="I119" s="23"/>
      <c r="J119" s="38"/>
    </row>
    <row r="120" spans="1:10" ht="24">
      <c r="A120" s="20">
        <v>2013299</v>
      </c>
      <c r="B120" s="20" t="s">
        <v>312</v>
      </c>
      <c r="C120" s="33">
        <v>10</v>
      </c>
      <c r="D120" s="33">
        <f t="shared" si="15"/>
        <v>291.7</v>
      </c>
      <c r="E120" s="33">
        <f t="shared" si="16"/>
        <v>281.7</v>
      </c>
      <c r="F120" s="23"/>
      <c r="G120" s="23">
        <v>281.7</v>
      </c>
      <c r="H120" s="23"/>
      <c r="I120" s="23"/>
      <c r="J120" s="39" t="s">
        <v>313</v>
      </c>
    </row>
    <row r="121" spans="1:10">
      <c r="A121" s="20">
        <v>20133</v>
      </c>
      <c r="B121" s="20" t="s">
        <v>314</v>
      </c>
      <c r="C121" s="33">
        <f t="shared" ref="C121:I121" si="28">SUM(C122)</f>
        <v>450.59</v>
      </c>
      <c r="D121" s="33">
        <f t="shared" si="28"/>
        <v>460.23999999999995</v>
      </c>
      <c r="E121" s="33">
        <f t="shared" si="28"/>
        <v>9.65</v>
      </c>
      <c r="F121" s="22">
        <f t="shared" si="28"/>
        <v>0</v>
      </c>
      <c r="G121" s="22">
        <f t="shared" si="28"/>
        <v>9.65</v>
      </c>
      <c r="H121" s="22">
        <f t="shared" si="28"/>
        <v>0</v>
      </c>
      <c r="I121" s="22">
        <f t="shared" si="28"/>
        <v>0</v>
      </c>
      <c r="J121" s="38"/>
    </row>
    <row r="122" spans="1:10">
      <c r="A122" s="20">
        <v>2013301</v>
      </c>
      <c r="B122" s="20" t="s">
        <v>315</v>
      </c>
      <c r="C122" s="33">
        <v>450.59</v>
      </c>
      <c r="D122" s="33">
        <f t="shared" si="15"/>
        <v>460.23999999999995</v>
      </c>
      <c r="E122" s="33">
        <f t="shared" si="16"/>
        <v>9.65</v>
      </c>
      <c r="F122" s="23"/>
      <c r="G122" s="23">
        <v>9.65</v>
      </c>
      <c r="H122" s="23"/>
      <c r="I122" s="23"/>
      <c r="J122" s="38"/>
    </row>
    <row r="123" spans="1:10">
      <c r="A123" s="20">
        <v>2013399</v>
      </c>
      <c r="B123" s="20" t="s">
        <v>316</v>
      </c>
      <c r="C123" s="33"/>
      <c r="D123" s="33">
        <f t="shared" si="15"/>
        <v>45</v>
      </c>
      <c r="E123" s="33">
        <f t="shared" si="16"/>
        <v>45</v>
      </c>
      <c r="F123" s="23"/>
      <c r="G123" s="23">
        <v>45</v>
      </c>
      <c r="H123" s="23"/>
      <c r="I123" s="23"/>
      <c r="J123" s="38"/>
    </row>
    <row r="124" spans="1:10">
      <c r="A124" s="20">
        <v>20134</v>
      </c>
      <c r="B124" s="20" t="s">
        <v>317</v>
      </c>
      <c r="C124" s="33">
        <f t="shared" ref="C124:I124" si="29">SUM(C125:C127)</f>
        <v>178.09</v>
      </c>
      <c r="D124" s="33">
        <f t="shared" si="29"/>
        <v>192.31</v>
      </c>
      <c r="E124" s="33">
        <f t="shared" si="29"/>
        <v>14.22</v>
      </c>
      <c r="F124" s="22">
        <f t="shared" si="29"/>
        <v>0</v>
      </c>
      <c r="G124" s="22">
        <f t="shared" si="29"/>
        <v>14.22</v>
      </c>
      <c r="H124" s="22">
        <f t="shared" si="29"/>
        <v>0</v>
      </c>
      <c r="I124" s="22">
        <f t="shared" si="29"/>
        <v>0</v>
      </c>
      <c r="J124" s="38"/>
    </row>
    <row r="125" spans="1:10">
      <c r="A125" s="20">
        <v>2013401</v>
      </c>
      <c r="B125" s="20" t="s">
        <v>318</v>
      </c>
      <c r="C125" s="33">
        <v>78.349999999999994</v>
      </c>
      <c r="D125" s="33">
        <f t="shared" si="15"/>
        <v>92.57</v>
      </c>
      <c r="E125" s="33">
        <f t="shared" si="16"/>
        <v>14.22</v>
      </c>
      <c r="F125" s="23"/>
      <c r="G125" s="23">
        <v>14.22</v>
      </c>
      <c r="H125" s="23"/>
      <c r="I125" s="23"/>
      <c r="J125" s="38"/>
    </row>
    <row r="126" spans="1:10">
      <c r="A126" s="20">
        <v>2013450</v>
      </c>
      <c r="B126" s="20" t="s">
        <v>319</v>
      </c>
      <c r="C126" s="33">
        <v>99.5</v>
      </c>
      <c r="D126" s="33">
        <f t="shared" si="15"/>
        <v>99.5</v>
      </c>
      <c r="E126" s="33">
        <f t="shared" si="16"/>
        <v>0</v>
      </c>
      <c r="F126" s="23"/>
      <c r="G126" s="23"/>
      <c r="H126" s="23"/>
      <c r="I126" s="23"/>
      <c r="J126" s="38"/>
    </row>
    <row r="127" spans="1:10">
      <c r="A127" s="20">
        <v>2013499</v>
      </c>
      <c r="B127" s="20" t="s">
        <v>320</v>
      </c>
      <c r="C127" s="33">
        <v>0.24</v>
      </c>
      <c r="D127" s="33">
        <f t="shared" si="15"/>
        <v>0.24</v>
      </c>
      <c r="E127" s="33">
        <f t="shared" si="16"/>
        <v>0</v>
      </c>
      <c r="F127" s="23"/>
      <c r="G127" s="23"/>
      <c r="H127" s="23"/>
      <c r="I127" s="23"/>
      <c r="J127" s="38"/>
    </row>
    <row r="128" spans="1:10">
      <c r="A128" s="20">
        <v>20136</v>
      </c>
      <c r="B128" s="20" t="s">
        <v>321</v>
      </c>
      <c r="C128" s="33">
        <f t="shared" ref="C128:I128" si="30">SUM(C129:C130)</f>
        <v>1.06</v>
      </c>
      <c r="D128" s="33">
        <f t="shared" si="30"/>
        <v>46.06</v>
      </c>
      <c r="E128" s="33">
        <f t="shared" si="30"/>
        <v>45</v>
      </c>
      <c r="F128" s="22">
        <f t="shared" si="30"/>
        <v>0</v>
      </c>
      <c r="G128" s="22">
        <f t="shared" si="30"/>
        <v>0</v>
      </c>
      <c r="H128" s="22">
        <f t="shared" si="30"/>
        <v>45</v>
      </c>
      <c r="I128" s="22">
        <f t="shared" si="30"/>
        <v>0</v>
      </c>
      <c r="J128" s="38"/>
    </row>
    <row r="129" spans="1:10">
      <c r="A129" s="20">
        <v>2013602</v>
      </c>
      <c r="B129" s="20" t="s">
        <v>322</v>
      </c>
      <c r="C129" s="33"/>
      <c r="D129" s="33">
        <f t="shared" si="15"/>
        <v>25</v>
      </c>
      <c r="E129" s="33">
        <f t="shared" si="16"/>
        <v>25</v>
      </c>
      <c r="F129" s="23"/>
      <c r="G129" s="23"/>
      <c r="H129" s="23">
        <v>25</v>
      </c>
      <c r="I129" s="23"/>
      <c r="J129" s="38"/>
    </row>
    <row r="130" spans="1:10">
      <c r="A130" s="20">
        <v>2013699</v>
      </c>
      <c r="B130" s="20" t="s">
        <v>323</v>
      </c>
      <c r="C130" s="33">
        <v>1.06</v>
      </c>
      <c r="D130" s="33">
        <f t="shared" si="15"/>
        <v>21.06</v>
      </c>
      <c r="E130" s="33">
        <f t="shared" si="16"/>
        <v>20</v>
      </c>
      <c r="F130" s="23"/>
      <c r="G130" s="23"/>
      <c r="H130" s="23">
        <v>20</v>
      </c>
      <c r="I130" s="23"/>
      <c r="J130" s="38"/>
    </row>
    <row r="131" spans="1:10">
      <c r="A131" s="20">
        <v>20199</v>
      </c>
      <c r="B131" s="20" t="s">
        <v>324</v>
      </c>
      <c r="C131" s="33">
        <f t="shared" ref="C131:I131" si="31">SUM(C132)</f>
        <v>1115.46</v>
      </c>
      <c r="D131" s="33">
        <f t="shared" si="31"/>
        <v>16.240000000000009</v>
      </c>
      <c r="E131" s="33">
        <f t="shared" si="31"/>
        <v>-1099.22</v>
      </c>
      <c r="F131" s="22">
        <f t="shared" si="31"/>
        <v>0</v>
      </c>
      <c r="G131" s="22">
        <f t="shared" si="31"/>
        <v>-299.22000000000003</v>
      </c>
      <c r="H131" s="22">
        <f t="shared" si="31"/>
        <v>-800</v>
      </c>
      <c r="I131" s="22">
        <f t="shared" si="31"/>
        <v>0</v>
      </c>
      <c r="J131" s="38"/>
    </row>
    <row r="132" spans="1:10">
      <c r="A132" s="20">
        <v>2019999</v>
      </c>
      <c r="B132" s="20" t="s">
        <v>325</v>
      </c>
      <c r="C132" s="33">
        <v>1115.46</v>
      </c>
      <c r="D132" s="33">
        <f t="shared" si="15"/>
        <v>16.240000000000009</v>
      </c>
      <c r="E132" s="33">
        <f>SUM(F132:I132)</f>
        <v>-1099.22</v>
      </c>
      <c r="F132" s="23"/>
      <c r="G132" s="23">
        <v>-299.22000000000003</v>
      </c>
      <c r="H132" s="23">
        <v>-800</v>
      </c>
      <c r="I132" s="23"/>
      <c r="J132" s="39" t="s">
        <v>326</v>
      </c>
    </row>
    <row r="133" spans="1:10">
      <c r="A133" s="42">
        <v>203</v>
      </c>
      <c r="B133" s="3" t="s">
        <v>76</v>
      </c>
      <c r="C133" s="32">
        <f t="shared" ref="C133:I134" si="32">C134</f>
        <v>305</v>
      </c>
      <c r="D133" s="32">
        <f t="shared" si="32"/>
        <v>319.82</v>
      </c>
      <c r="E133" s="32">
        <f t="shared" si="32"/>
        <v>14.82</v>
      </c>
      <c r="F133" s="21">
        <f t="shared" si="32"/>
        <v>0</v>
      </c>
      <c r="G133" s="21">
        <f t="shared" si="32"/>
        <v>14.82</v>
      </c>
      <c r="H133" s="21">
        <f t="shared" si="32"/>
        <v>0</v>
      </c>
      <c r="I133" s="21">
        <f t="shared" si="32"/>
        <v>0</v>
      </c>
      <c r="J133" s="43"/>
    </row>
    <row r="134" spans="1:10">
      <c r="A134" s="20">
        <v>20399</v>
      </c>
      <c r="B134" s="20" t="s">
        <v>327</v>
      </c>
      <c r="C134" s="33">
        <f t="shared" si="32"/>
        <v>305</v>
      </c>
      <c r="D134" s="33">
        <f t="shared" si="32"/>
        <v>319.82</v>
      </c>
      <c r="E134" s="33">
        <f t="shared" si="32"/>
        <v>14.82</v>
      </c>
      <c r="F134" s="22">
        <f t="shared" si="32"/>
        <v>0</v>
      </c>
      <c r="G134" s="22">
        <f t="shared" si="32"/>
        <v>14.82</v>
      </c>
      <c r="H134" s="22">
        <f t="shared" si="32"/>
        <v>0</v>
      </c>
      <c r="I134" s="22">
        <f t="shared" si="32"/>
        <v>0</v>
      </c>
      <c r="J134" s="38"/>
    </row>
    <row r="135" spans="1:10" ht="24">
      <c r="A135" s="20">
        <v>2039901</v>
      </c>
      <c r="B135" s="20" t="s">
        <v>328</v>
      </c>
      <c r="C135" s="33">
        <v>305</v>
      </c>
      <c r="D135" s="33">
        <f t="shared" ref="D135:D197" si="33">C135+E135</f>
        <v>319.82</v>
      </c>
      <c r="E135" s="33">
        <f t="shared" ref="E135:E197" si="34">SUM(F135:I135)</f>
        <v>14.82</v>
      </c>
      <c r="F135" s="23"/>
      <c r="G135" s="23">
        <v>14.82</v>
      </c>
      <c r="H135" s="23"/>
      <c r="I135" s="23"/>
      <c r="J135" s="39" t="s">
        <v>329</v>
      </c>
    </row>
    <row r="136" spans="1:10">
      <c r="A136" s="42">
        <v>204</v>
      </c>
      <c r="B136" s="3" t="s">
        <v>77</v>
      </c>
      <c r="C136" s="32">
        <f t="shared" ref="C136:I136" si="35">C137+C140+C154+C156+C164</f>
        <v>27589.15</v>
      </c>
      <c r="D136" s="32">
        <f t="shared" si="35"/>
        <v>25741.020000000004</v>
      </c>
      <c r="E136" s="32">
        <f t="shared" si="35"/>
        <v>-1848.13</v>
      </c>
      <c r="F136" s="21">
        <f t="shared" si="35"/>
        <v>-883.31999999999994</v>
      </c>
      <c r="G136" s="21">
        <f t="shared" si="35"/>
        <v>878.19</v>
      </c>
      <c r="H136" s="21">
        <f t="shared" si="35"/>
        <v>-1843</v>
      </c>
      <c r="I136" s="21">
        <f t="shared" si="35"/>
        <v>0</v>
      </c>
      <c r="J136" s="43"/>
    </row>
    <row r="137" spans="1:10">
      <c r="A137" s="20">
        <v>20401</v>
      </c>
      <c r="B137" s="20" t="s">
        <v>330</v>
      </c>
      <c r="C137" s="33">
        <f t="shared" ref="C137:I137" si="36">SUM(C138:C139)</f>
        <v>1302</v>
      </c>
      <c r="D137" s="33">
        <f t="shared" si="36"/>
        <v>1392</v>
      </c>
      <c r="E137" s="33">
        <f t="shared" si="36"/>
        <v>90</v>
      </c>
      <c r="F137" s="22">
        <f t="shared" si="36"/>
        <v>90</v>
      </c>
      <c r="G137" s="22">
        <f t="shared" si="36"/>
        <v>0</v>
      </c>
      <c r="H137" s="22">
        <f t="shared" si="36"/>
        <v>0</v>
      </c>
      <c r="I137" s="22">
        <f t="shared" si="36"/>
        <v>0</v>
      </c>
      <c r="J137" s="38"/>
    </row>
    <row r="138" spans="1:10">
      <c r="A138" s="20">
        <v>2040103</v>
      </c>
      <c r="B138" s="20" t="s">
        <v>331</v>
      </c>
      <c r="C138" s="33">
        <v>1024</v>
      </c>
      <c r="D138" s="33">
        <f t="shared" si="33"/>
        <v>1114</v>
      </c>
      <c r="E138" s="33">
        <f t="shared" si="34"/>
        <v>90</v>
      </c>
      <c r="F138" s="23">
        <v>90</v>
      </c>
      <c r="G138" s="23"/>
      <c r="H138" s="23"/>
      <c r="I138" s="23"/>
      <c r="J138" s="39" t="s">
        <v>332</v>
      </c>
    </row>
    <row r="139" spans="1:10">
      <c r="A139" s="20">
        <v>2040104</v>
      </c>
      <c r="B139" s="20" t="s">
        <v>333</v>
      </c>
      <c r="C139" s="33">
        <v>278</v>
      </c>
      <c r="D139" s="33">
        <f t="shared" si="33"/>
        <v>278</v>
      </c>
      <c r="E139" s="33">
        <f t="shared" si="34"/>
        <v>0</v>
      </c>
      <c r="F139" s="23"/>
      <c r="G139" s="23"/>
      <c r="H139" s="23"/>
      <c r="I139" s="23"/>
      <c r="J139" s="38"/>
    </row>
    <row r="140" spans="1:10">
      <c r="A140" s="20">
        <v>20402</v>
      </c>
      <c r="B140" s="20" t="s">
        <v>334</v>
      </c>
      <c r="C140" s="33">
        <f t="shared" ref="C140:I140" si="37">SUM(C141:C153)</f>
        <v>25678.38</v>
      </c>
      <c r="D140" s="33">
        <f t="shared" si="37"/>
        <v>23621.170000000002</v>
      </c>
      <c r="E140" s="33">
        <f t="shared" si="37"/>
        <v>-2057.21</v>
      </c>
      <c r="F140" s="22">
        <f t="shared" si="37"/>
        <v>-973.31999999999994</v>
      </c>
      <c r="G140" s="22">
        <f t="shared" si="37"/>
        <v>766.11</v>
      </c>
      <c r="H140" s="22">
        <f t="shared" si="37"/>
        <v>-1850</v>
      </c>
      <c r="I140" s="22">
        <f t="shared" si="37"/>
        <v>0</v>
      </c>
      <c r="J140" s="38"/>
    </row>
    <row r="141" spans="1:10" ht="24">
      <c r="A141" s="20">
        <v>2040201</v>
      </c>
      <c r="B141" s="20" t="s">
        <v>335</v>
      </c>
      <c r="C141" s="33">
        <v>15740.28</v>
      </c>
      <c r="D141" s="33">
        <f t="shared" si="33"/>
        <v>15996.070000000002</v>
      </c>
      <c r="E141" s="33">
        <f t="shared" si="34"/>
        <v>255.79000000000002</v>
      </c>
      <c r="F141" s="23">
        <v>-510.32</v>
      </c>
      <c r="G141" s="23">
        <v>766.11</v>
      </c>
      <c r="H141" s="23"/>
      <c r="I141" s="23"/>
      <c r="J141" s="41" t="s">
        <v>714</v>
      </c>
    </row>
    <row r="142" spans="1:10">
      <c r="A142" s="20">
        <v>2040202</v>
      </c>
      <c r="B142" s="20" t="s">
        <v>322</v>
      </c>
      <c r="C142" s="33"/>
      <c r="D142" s="33">
        <f t="shared" si="33"/>
        <v>80</v>
      </c>
      <c r="E142" s="33">
        <f t="shared" si="34"/>
        <v>80</v>
      </c>
      <c r="F142" s="23"/>
      <c r="G142" s="23"/>
      <c r="H142" s="23">
        <v>80</v>
      </c>
      <c r="I142" s="23"/>
      <c r="J142" s="39" t="s">
        <v>336</v>
      </c>
    </row>
    <row r="143" spans="1:10">
      <c r="A143" s="20">
        <v>2040204</v>
      </c>
      <c r="B143" s="20" t="s">
        <v>337</v>
      </c>
      <c r="C143" s="33">
        <v>70</v>
      </c>
      <c r="D143" s="33">
        <f t="shared" si="33"/>
        <v>15</v>
      </c>
      <c r="E143" s="33">
        <f t="shared" si="34"/>
        <v>-55</v>
      </c>
      <c r="F143" s="23">
        <v>-55</v>
      </c>
      <c r="G143" s="23"/>
      <c r="H143" s="23"/>
      <c r="I143" s="23"/>
      <c r="J143" s="39" t="s">
        <v>336</v>
      </c>
    </row>
    <row r="144" spans="1:10">
      <c r="A144" s="20">
        <v>2040206</v>
      </c>
      <c r="B144" s="20" t="s">
        <v>338</v>
      </c>
      <c r="C144" s="33">
        <v>1385</v>
      </c>
      <c r="D144" s="33">
        <f t="shared" si="33"/>
        <v>1285</v>
      </c>
      <c r="E144" s="33">
        <f t="shared" si="34"/>
        <v>-100</v>
      </c>
      <c r="F144" s="23">
        <v>-100</v>
      </c>
      <c r="G144" s="23"/>
      <c r="H144" s="23"/>
      <c r="I144" s="23"/>
      <c r="J144" s="39" t="s">
        <v>336</v>
      </c>
    </row>
    <row r="145" spans="1:10">
      <c r="A145" s="20">
        <v>2040209</v>
      </c>
      <c r="B145" s="20" t="s">
        <v>339</v>
      </c>
      <c r="C145" s="33">
        <v>1440.8</v>
      </c>
      <c r="D145" s="33">
        <f t="shared" si="33"/>
        <v>1440.8</v>
      </c>
      <c r="E145" s="33">
        <f t="shared" si="34"/>
        <v>0</v>
      </c>
      <c r="F145" s="23"/>
      <c r="G145" s="23"/>
      <c r="H145" s="23"/>
      <c r="I145" s="23"/>
      <c r="J145" s="38"/>
    </row>
    <row r="146" spans="1:10">
      <c r="A146" s="20">
        <v>2040211</v>
      </c>
      <c r="B146" s="20" t="s">
        <v>340</v>
      </c>
      <c r="C146" s="33"/>
      <c r="D146" s="33">
        <f t="shared" si="33"/>
        <v>70</v>
      </c>
      <c r="E146" s="33">
        <f t="shared" si="34"/>
        <v>70</v>
      </c>
      <c r="F146" s="23"/>
      <c r="G146" s="23"/>
      <c r="H146" s="23">
        <v>70</v>
      </c>
      <c r="I146" s="23"/>
      <c r="J146" s="39" t="s">
        <v>104</v>
      </c>
    </row>
    <row r="147" spans="1:10">
      <c r="A147" s="20">
        <v>2040212</v>
      </c>
      <c r="B147" s="20" t="s">
        <v>341</v>
      </c>
      <c r="C147" s="33">
        <v>2990.2</v>
      </c>
      <c r="D147" s="33">
        <f t="shared" si="33"/>
        <v>1332.1999999999998</v>
      </c>
      <c r="E147" s="33">
        <f t="shared" si="34"/>
        <v>-1658</v>
      </c>
      <c r="F147" s="23">
        <v>342</v>
      </c>
      <c r="G147" s="23"/>
      <c r="H147" s="23">
        <v>-2000</v>
      </c>
      <c r="I147" s="23"/>
      <c r="J147" s="41" t="s">
        <v>715</v>
      </c>
    </row>
    <row r="148" spans="1:10">
      <c r="A148" s="20">
        <v>2040213</v>
      </c>
      <c r="B148" s="20" t="s">
        <v>342</v>
      </c>
      <c r="C148" s="33">
        <v>924</v>
      </c>
      <c r="D148" s="33">
        <f t="shared" si="33"/>
        <v>824</v>
      </c>
      <c r="E148" s="33">
        <f t="shared" si="34"/>
        <v>-100</v>
      </c>
      <c r="F148" s="23">
        <v>-100</v>
      </c>
      <c r="G148" s="23"/>
      <c r="H148" s="23"/>
      <c r="I148" s="23"/>
      <c r="J148" s="41" t="s">
        <v>715</v>
      </c>
    </row>
    <row r="149" spans="1:10">
      <c r="A149" s="20">
        <v>2040214</v>
      </c>
      <c r="B149" s="20" t="s">
        <v>343</v>
      </c>
      <c r="C149" s="33">
        <v>93</v>
      </c>
      <c r="D149" s="33">
        <f t="shared" si="33"/>
        <v>93</v>
      </c>
      <c r="E149" s="33">
        <f t="shared" si="34"/>
        <v>0</v>
      </c>
      <c r="F149" s="23"/>
      <c r="G149" s="23"/>
      <c r="H149" s="23"/>
      <c r="I149" s="23"/>
      <c r="J149" s="38"/>
    </row>
    <row r="150" spans="1:10">
      <c r="A150" s="20">
        <v>2040216</v>
      </c>
      <c r="B150" s="20" t="s">
        <v>344</v>
      </c>
      <c r="C150" s="33">
        <v>69</v>
      </c>
      <c r="D150" s="33">
        <f t="shared" si="33"/>
        <v>69</v>
      </c>
      <c r="E150" s="33">
        <f t="shared" si="34"/>
        <v>0</v>
      </c>
      <c r="F150" s="23"/>
      <c r="G150" s="23"/>
      <c r="H150" s="23"/>
      <c r="I150" s="23"/>
      <c r="J150" s="38"/>
    </row>
    <row r="151" spans="1:10">
      <c r="A151" s="20">
        <v>2040217</v>
      </c>
      <c r="B151" s="20" t="s">
        <v>345</v>
      </c>
      <c r="C151" s="33">
        <v>845</v>
      </c>
      <c r="D151" s="33">
        <f t="shared" si="33"/>
        <v>715</v>
      </c>
      <c r="E151" s="33">
        <f t="shared" si="34"/>
        <v>-130</v>
      </c>
      <c r="F151" s="23">
        <v>-130</v>
      </c>
      <c r="G151" s="23"/>
      <c r="H151" s="23"/>
      <c r="I151" s="23"/>
      <c r="J151" s="39" t="s">
        <v>336</v>
      </c>
    </row>
    <row r="152" spans="1:10" ht="24">
      <c r="A152" s="20">
        <v>2040219</v>
      </c>
      <c r="B152" s="20" t="s">
        <v>346</v>
      </c>
      <c r="C152" s="33">
        <v>1860.2</v>
      </c>
      <c r="D152" s="33">
        <f t="shared" si="33"/>
        <v>1570.2</v>
      </c>
      <c r="E152" s="33">
        <f t="shared" si="34"/>
        <v>-290</v>
      </c>
      <c r="F152" s="23">
        <v>-290</v>
      </c>
      <c r="G152" s="23"/>
      <c r="H152" s="23"/>
      <c r="I152" s="23"/>
      <c r="J152" s="39" t="s">
        <v>347</v>
      </c>
    </row>
    <row r="153" spans="1:10">
      <c r="A153" s="20">
        <v>2040299</v>
      </c>
      <c r="B153" s="20" t="s">
        <v>348</v>
      </c>
      <c r="C153" s="33">
        <v>260.89999999999998</v>
      </c>
      <c r="D153" s="33">
        <f t="shared" si="33"/>
        <v>130.89999999999998</v>
      </c>
      <c r="E153" s="33">
        <f t="shared" si="34"/>
        <v>-130</v>
      </c>
      <c r="F153" s="23">
        <v>-130</v>
      </c>
      <c r="G153" s="23"/>
      <c r="H153" s="23"/>
      <c r="I153" s="23"/>
      <c r="J153" s="39" t="s">
        <v>336</v>
      </c>
    </row>
    <row r="154" spans="1:10">
      <c r="A154" s="20">
        <v>20403</v>
      </c>
      <c r="B154" s="20" t="s">
        <v>349</v>
      </c>
      <c r="C154" s="33">
        <f t="shared" ref="C154:I154" si="38">C155</f>
        <v>100</v>
      </c>
      <c r="D154" s="33">
        <f t="shared" si="38"/>
        <v>120</v>
      </c>
      <c r="E154" s="33">
        <f t="shared" si="38"/>
        <v>20</v>
      </c>
      <c r="F154" s="22">
        <f t="shared" si="38"/>
        <v>0</v>
      </c>
      <c r="G154" s="22">
        <f t="shared" si="38"/>
        <v>20</v>
      </c>
      <c r="H154" s="22">
        <f t="shared" si="38"/>
        <v>0</v>
      </c>
      <c r="I154" s="22">
        <f t="shared" si="38"/>
        <v>0</v>
      </c>
      <c r="J154" s="38"/>
    </row>
    <row r="155" spans="1:10">
      <c r="A155" s="20">
        <v>2040399</v>
      </c>
      <c r="B155" s="20" t="s">
        <v>350</v>
      </c>
      <c r="C155" s="33">
        <v>100</v>
      </c>
      <c r="D155" s="33">
        <f t="shared" si="33"/>
        <v>120</v>
      </c>
      <c r="E155" s="33">
        <f t="shared" si="34"/>
        <v>20</v>
      </c>
      <c r="F155" s="23"/>
      <c r="G155" s="23">
        <v>20</v>
      </c>
      <c r="H155" s="23"/>
      <c r="I155" s="23"/>
      <c r="J155" s="38"/>
    </row>
    <row r="156" spans="1:10">
      <c r="A156" s="20">
        <v>20406</v>
      </c>
      <c r="B156" s="20" t="s">
        <v>351</v>
      </c>
      <c r="C156" s="33">
        <f t="shared" ref="C156:I156" si="39">SUM(C157:C163)</f>
        <v>453.99</v>
      </c>
      <c r="D156" s="33">
        <f t="shared" si="39"/>
        <v>484.22</v>
      </c>
      <c r="E156" s="33">
        <f t="shared" si="39"/>
        <v>30.23</v>
      </c>
      <c r="F156" s="22">
        <f t="shared" si="39"/>
        <v>0</v>
      </c>
      <c r="G156" s="22">
        <f t="shared" si="39"/>
        <v>23.23</v>
      </c>
      <c r="H156" s="22">
        <f t="shared" si="39"/>
        <v>7</v>
      </c>
      <c r="I156" s="22">
        <f t="shared" si="39"/>
        <v>0</v>
      </c>
      <c r="J156" s="38"/>
    </row>
    <row r="157" spans="1:10" ht="24">
      <c r="A157" s="20">
        <v>2040601</v>
      </c>
      <c r="B157" s="20" t="s">
        <v>352</v>
      </c>
      <c r="C157" s="33">
        <v>268.64</v>
      </c>
      <c r="D157" s="33">
        <f t="shared" si="33"/>
        <v>291.87</v>
      </c>
      <c r="E157" s="33">
        <f t="shared" si="34"/>
        <v>23.23</v>
      </c>
      <c r="F157" s="23"/>
      <c r="G157" s="23">
        <v>23.23</v>
      </c>
      <c r="H157" s="23"/>
      <c r="I157" s="23"/>
      <c r="J157" s="39" t="s">
        <v>112</v>
      </c>
    </row>
    <row r="158" spans="1:10">
      <c r="A158" s="20">
        <v>2040604</v>
      </c>
      <c r="B158" s="20" t="s">
        <v>353</v>
      </c>
      <c r="C158" s="33"/>
      <c r="D158" s="33">
        <f t="shared" si="33"/>
        <v>4</v>
      </c>
      <c r="E158" s="33">
        <f t="shared" si="34"/>
        <v>4</v>
      </c>
      <c r="F158" s="23"/>
      <c r="G158" s="23"/>
      <c r="H158" s="23">
        <v>4</v>
      </c>
      <c r="I158" s="23"/>
      <c r="J158" s="38"/>
    </row>
    <row r="159" spans="1:10">
      <c r="A159" s="20">
        <v>2040605</v>
      </c>
      <c r="B159" s="20" t="s">
        <v>354</v>
      </c>
      <c r="C159" s="33">
        <v>42</v>
      </c>
      <c r="D159" s="33">
        <f t="shared" si="33"/>
        <v>42</v>
      </c>
      <c r="E159" s="33">
        <f t="shared" si="34"/>
        <v>0</v>
      </c>
      <c r="F159" s="23"/>
      <c r="G159" s="23"/>
      <c r="H159" s="23"/>
      <c r="I159" s="23"/>
      <c r="J159" s="38"/>
    </row>
    <row r="160" spans="1:10">
      <c r="A160" s="20">
        <v>2040607</v>
      </c>
      <c r="B160" s="20" t="s">
        <v>355</v>
      </c>
      <c r="C160" s="33">
        <v>21</v>
      </c>
      <c r="D160" s="33">
        <f t="shared" si="33"/>
        <v>21</v>
      </c>
      <c r="E160" s="33">
        <f t="shared" si="34"/>
        <v>0</v>
      </c>
      <c r="F160" s="23"/>
      <c r="G160" s="23"/>
      <c r="H160" s="23"/>
      <c r="I160" s="23"/>
      <c r="J160" s="38"/>
    </row>
    <row r="161" spans="1:10">
      <c r="A161" s="20">
        <v>2040609</v>
      </c>
      <c r="B161" s="20" t="s">
        <v>356</v>
      </c>
      <c r="C161" s="33">
        <v>30.85</v>
      </c>
      <c r="D161" s="33">
        <f t="shared" si="33"/>
        <v>30.85</v>
      </c>
      <c r="E161" s="33">
        <f t="shared" si="34"/>
        <v>0</v>
      </c>
      <c r="F161" s="23"/>
      <c r="G161" s="23">
        <v>0</v>
      </c>
      <c r="H161" s="23"/>
      <c r="I161" s="23"/>
      <c r="J161" s="38"/>
    </row>
    <row r="162" spans="1:10">
      <c r="A162" s="20">
        <v>2040610</v>
      </c>
      <c r="B162" s="20" t="s">
        <v>357</v>
      </c>
      <c r="C162" s="33">
        <v>25</v>
      </c>
      <c r="D162" s="33">
        <f t="shared" si="33"/>
        <v>25</v>
      </c>
      <c r="E162" s="33">
        <f t="shared" si="34"/>
        <v>0</v>
      </c>
      <c r="F162" s="23"/>
      <c r="G162" s="23"/>
      <c r="H162" s="23"/>
      <c r="I162" s="23"/>
      <c r="J162" s="38"/>
    </row>
    <row r="163" spans="1:10">
      <c r="A163" s="20">
        <v>2040699</v>
      </c>
      <c r="B163" s="20" t="s">
        <v>358</v>
      </c>
      <c r="C163" s="33">
        <v>66.5</v>
      </c>
      <c r="D163" s="33">
        <f t="shared" si="33"/>
        <v>69.5</v>
      </c>
      <c r="E163" s="33">
        <f t="shared" si="34"/>
        <v>3</v>
      </c>
      <c r="F163" s="23"/>
      <c r="G163" s="23"/>
      <c r="H163" s="23">
        <v>3</v>
      </c>
      <c r="I163" s="23"/>
      <c r="J163" s="38"/>
    </row>
    <row r="164" spans="1:10">
      <c r="A164" s="20">
        <v>20409</v>
      </c>
      <c r="B164" s="20" t="s">
        <v>359</v>
      </c>
      <c r="C164" s="33">
        <f t="shared" ref="C164:I164" si="40">SUM(C165:C167)</f>
        <v>54.78</v>
      </c>
      <c r="D164" s="33">
        <f t="shared" si="40"/>
        <v>123.63</v>
      </c>
      <c r="E164" s="33">
        <f t="shared" si="40"/>
        <v>68.849999999999994</v>
      </c>
      <c r="F164" s="22">
        <f t="shared" si="40"/>
        <v>0</v>
      </c>
      <c r="G164" s="22">
        <f t="shared" si="40"/>
        <v>68.849999999999994</v>
      </c>
      <c r="H164" s="22">
        <f t="shared" si="40"/>
        <v>0</v>
      </c>
      <c r="I164" s="22">
        <f t="shared" si="40"/>
        <v>0</v>
      </c>
      <c r="J164" s="38"/>
    </row>
    <row r="165" spans="1:10" ht="24">
      <c r="A165" s="20">
        <v>2040901</v>
      </c>
      <c r="B165" s="20" t="s">
        <v>360</v>
      </c>
      <c r="C165" s="33">
        <v>40.78</v>
      </c>
      <c r="D165" s="33">
        <f t="shared" si="33"/>
        <v>48.63</v>
      </c>
      <c r="E165" s="33">
        <f t="shared" si="34"/>
        <v>7.85</v>
      </c>
      <c r="F165" s="23"/>
      <c r="G165" s="23">
        <v>7.85</v>
      </c>
      <c r="H165" s="23"/>
      <c r="I165" s="23"/>
      <c r="J165" s="39" t="s">
        <v>112</v>
      </c>
    </row>
    <row r="166" spans="1:10">
      <c r="A166" s="20">
        <v>2040902</v>
      </c>
      <c r="B166" s="20" t="s">
        <v>361</v>
      </c>
      <c r="C166" s="33">
        <v>14</v>
      </c>
      <c r="D166" s="33">
        <f t="shared" si="33"/>
        <v>14</v>
      </c>
      <c r="E166" s="33">
        <f t="shared" si="34"/>
        <v>0</v>
      </c>
      <c r="F166" s="23"/>
      <c r="G166" s="23"/>
      <c r="H166" s="23"/>
      <c r="I166" s="23"/>
      <c r="J166" s="38"/>
    </row>
    <row r="167" spans="1:10">
      <c r="A167" s="20">
        <v>2040905</v>
      </c>
      <c r="B167" s="20" t="s">
        <v>362</v>
      </c>
      <c r="C167" s="33"/>
      <c r="D167" s="33">
        <f t="shared" si="33"/>
        <v>61</v>
      </c>
      <c r="E167" s="33">
        <f t="shared" si="34"/>
        <v>61</v>
      </c>
      <c r="F167" s="23"/>
      <c r="G167" s="23">
        <v>61</v>
      </c>
      <c r="H167" s="23"/>
      <c r="I167" s="23"/>
      <c r="J167" s="38"/>
    </row>
    <row r="168" spans="1:10">
      <c r="A168" s="42">
        <v>205</v>
      </c>
      <c r="B168" s="3" t="s">
        <v>78</v>
      </c>
      <c r="C168" s="32">
        <f t="shared" ref="C168:I168" si="41">C169+C173+C177+C184+C186+C182</f>
        <v>17682.050000000003</v>
      </c>
      <c r="D168" s="32">
        <f t="shared" si="41"/>
        <v>30796.399999999998</v>
      </c>
      <c r="E168" s="32">
        <f t="shared" si="41"/>
        <v>13114.35</v>
      </c>
      <c r="F168" s="21">
        <f t="shared" si="41"/>
        <v>12161.46</v>
      </c>
      <c r="G168" s="21">
        <f t="shared" si="41"/>
        <v>205.89</v>
      </c>
      <c r="H168" s="21">
        <f t="shared" si="41"/>
        <v>747</v>
      </c>
      <c r="I168" s="21">
        <f t="shared" si="41"/>
        <v>0</v>
      </c>
      <c r="J168" s="43"/>
    </row>
    <row r="169" spans="1:10">
      <c r="A169" s="20">
        <v>20501</v>
      </c>
      <c r="B169" s="20" t="s">
        <v>363</v>
      </c>
      <c r="C169" s="33">
        <f t="shared" ref="C169:I169" si="42">SUM(C170:C172)</f>
        <v>2164.25</v>
      </c>
      <c r="D169" s="33">
        <f t="shared" si="42"/>
        <v>2475.1700000000005</v>
      </c>
      <c r="E169" s="33">
        <f t="shared" si="42"/>
        <v>310.92000000000007</v>
      </c>
      <c r="F169" s="22">
        <f t="shared" si="42"/>
        <v>271.20000000000005</v>
      </c>
      <c r="G169" s="22">
        <f t="shared" si="42"/>
        <v>39.72</v>
      </c>
      <c r="H169" s="22">
        <f t="shared" si="42"/>
        <v>0</v>
      </c>
      <c r="I169" s="22">
        <f t="shared" si="42"/>
        <v>0</v>
      </c>
      <c r="J169" s="38"/>
    </row>
    <row r="170" spans="1:10" ht="24">
      <c r="A170" s="20">
        <v>2050101</v>
      </c>
      <c r="B170" s="20" t="s">
        <v>364</v>
      </c>
      <c r="C170" s="33">
        <v>1424.43</v>
      </c>
      <c r="D170" s="33">
        <f t="shared" si="33"/>
        <v>1470.15</v>
      </c>
      <c r="E170" s="33">
        <f t="shared" si="34"/>
        <v>45.72</v>
      </c>
      <c r="F170" s="23">
        <v>6</v>
      </c>
      <c r="G170" s="23">
        <v>39.72</v>
      </c>
      <c r="H170" s="23"/>
      <c r="I170" s="23"/>
      <c r="J170" s="39" t="s">
        <v>112</v>
      </c>
    </row>
    <row r="171" spans="1:10" ht="24">
      <c r="A171" s="20">
        <v>2050102</v>
      </c>
      <c r="B171" s="20" t="s">
        <v>322</v>
      </c>
      <c r="C171" s="33"/>
      <c r="D171" s="33">
        <f t="shared" si="33"/>
        <v>1005.2</v>
      </c>
      <c r="E171" s="33">
        <f t="shared" si="34"/>
        <v>1005.2</v>
      </c>
      <c r="F171" s="23">
        <v>1005.2</v>
      </c>
      <c r="G171" s="23"/>
      <c r="H171" s="23"/>
      <c r="I171" s="23"/>
      <c r="J171" s="39" t="s">
        <v>365</v>
      </c>
    </row>
    <row r="172" spans="1:10" ht="24">
      <c r="A172" s="20">
        <v>2050199</v>
      </c>
      <c r="B172" s="20" t="s">
        <v>366</v>
      </c>
      <c r="C172" s="33">
        <v>739.82</v>
      </c>
      <c r="D172" s="33">
        <f t="shared" si="33"/>
        <v>-0.17999999999994998</v>
      </c>
      <c r="E172" s="33">
        <f t="shared" si="34"/>
        <v>-740</v>
      </c>
      <c r="F172" s="23">
        <v>-740</v>
      </c>
      <c r="G172" s="23"/>
      <c r="H172" s="23"/>
      <c r="I172" s="23"/>
      <c r="J172" s="39" t="s">
        <v>365</v>
      </c>
    </row>
    <row r="173" spans="1:10">
      <c r="A173" s="20">
        <v>20502</v>
      </c>
      <c r="B173" s="20" t="s">
        <v>367</v>
      </c>
      <c r="C173" s="33">
        <f t="shared" ref="C173:I173" si="43">SUM(C174:C176)</f>
        <v>6258.920000000001</v>
      </c>
      <c r="D173" s="33">
        <f t="shared" si="43"/>
        <v>10883.68</v>
      </c>
      <c r="E173" s="33">
        <f t="shared" si="43"/>
        <v>4624.76</v>
      </c>
      <c r="F173" s="22">
        <f t="shared" si="43"/>
        <v>4580.26</v>
      </c>
      <c r="G173" s="22">
        <f t="shared" si="43"/>
        <v>44.5</v>
      </c>
      <c r="H173" s="22">
        <f t="shared" si="43"/>
        <v>0</v>
      </c>
      <c r="I173" s="22">
        <f t="shared" si="43"/>
        <v>0</v>
      </c>
      <c r="J173" s="38"/>
    </row>
    <row r="174" spans="1:10">
      <c r="A174" s="20">
        <v>2050201</v>
      </c>
      <c r="B174" s="20" t="s">
        <v>368</v>
      </c>
      <c r="C174" s="33">
        <v>24.72</v>
      </c>
      <c r="D174" s="33">
        <f t="shared" si="33"/>
        <v>59.64</v>
      </c>
      <c r="E174" s="33">
        <f t="shared" si="34"/>
        <v>34.92</v>
      </c>
      <c r="F174" s="23">
        <v>30.42</v>
      </c>
      <c r="G174" s="23">
        <v>4.5</v>
      </c>
      <c r="H174" s="23"/>
      <c r="I174" s="23"/>
      <c r="J174" s="38"/>
    </row>
    <row r="175" spans="1:10" ht="24">
      <c r="A175" s="20">
        <v>2050204</v>
      </c>
      <c r="B175" s="20" t="s">
        <v>369</v>
      </c>
      <c r="C175" s="33">
        <v>5598.35</v>
      </c>
      <c r="D175" s="33">
        <f t="shared" si="33"/>
        <v>10188.19</v>
      </c>
      <c r="E175" s="33">
        <f t="shared" si="34"/>
        <v>4589.84</v>
      </c>
      <c r="F175" s="23">
        <v>4549.84</v>
      </c>
      <c r="G175" s="23">
        <v>40</v>
      </c>
      <c r="H175" s="23"/>
      <c r="I175" s="23"/>
      <c r="J175" s="39" t="s">
        <v>370</v>
      </c>
    </row>
    <row r="176" spans="1:10">
      <c r="A176" s="20">
        <v>2050299</v>
      </c>
      <c r="B176" s="20" t="s">
        <v>371</v>
      </c>
      <c r="C176" s="33">
        <v>635.85</v>
      </c>
      <c r="D176" s="33">
        <f t="shared" si="33"/>
        <v>635.85</v>
      </c>
      <c r="E176" s="33">
        <f t="shared" si="34"/>
        <v>0</v>
      </c>
      <c r="F176" s="23"/>
      <c r="G176" s="23"/>
      <c r="H176" s="23"/>
      <c r="I176" s="23"/>
      <c r="J176" s="38"/>
    </row>
    <row r="177" spans="1:10">
      <c r="A177" s="20">
        <v>20503</v>
      </c>
      <c r="B177" s="20" t="s">
        <v>372</v>
      </c>
      <c r="C177" s="33">
        <f t="shared" ref="C177:I177" si="44">SUM(C178:C181)</f>
        <v>3895.5699999999997</v>
      </c>
      <c r="D177" s="33">
        <f t="shared" si="44"/>
        <v>13710.57</v>
      </c>
      <c r="E177" s="33">
        <f t="shared" si="44"/>
        <v>9815</v>
      </c>
      <c r="F177" s="22">
        <f t="shared" si="44"/>
        <v>7310</v>
      </c>
      <c r="G177" s="22">
        <f t="shared" si="44"/>
        <v>55</v>
      </c>
      <c r="H177" s="22">
        <f t="shared" si="44"/>
        <v>2450</v>
      </c>
      <c r="I177" s="22">
        <f t="shared" si="44"/>
        <v>0</v>
      </c>
      <c r="J177" s="38"/>
    </row>
    <row r="178" spans="1:10">
      <c r="A178" s="20">
        <v>2050302</v>
      </c>
      <c r="B178" s="20" t="s">
        <v>373</v>
      </c>
      <c r="C178" s="33"/>
      <c r="D178" s="33">
        <f t="shared" si="33"/>
        <v>2000</v>
      </c>
      <c r="E178" s="33">
        <f t="shared" si="34"/>
        <v>2000</v>
      </c>
      <c r="F178" s="23"/>
      <c r="G178" s="23"/>
      <c r="H178" s="23">
        <v>2000</v>
      </c>
      <c r="I178" s="23"/>
      <c r="J178" s="39" t="s">
        <v>104</v>
      </c>
    </row>
    <row r="179" spans="1:10" ht="24">
      <c r="A179" s="20">
        <v>2050303</v>
      </c>
      <c r="B179" s="20" t="s">
        <v>374</v>
      </c>
      <c r="C179" s="33">
        <v>506.74</v>
      </c>
      <c r="D179" s="33">
        <f t="shared" si="33"/>
        <v>2089.7399999999998</v>
      </c>
      <c r="E179" s="33">
        <f t="shared" si="34"/>
        <v>1583</v>
      </c>
      <c r="F179" s="23">
        <v>1528</v>
      </c>
      <c r="G179" s="23">
        <v>55</v>
      </c>
      <c r="H179" s="23"/>
      <c r="I179" s="23"/>
      <c r="J179" s="39" t="s">
        <v>370</v>
      </c>
    </row>
    <row r="180" spans="1:10" ht="24">
      <c r="A180" s="20">
        <v>2050305</v>
      </c>
      <c r="B180" s="20" t="s">
        <v>375</v>
      </c>
      <c r="C180" s="33">
        <v>3161.83</v>
      </c>
      <c r="D180" s="33">
        <f t="shared" si="33"/>
        <v>8943.83</v>
      </c>
      <c r="E180" s="33">
        <f t="shared" si="34"/>
        <v>5782</v>
      </c>
      <c r="F180" s="23">
        <v>5782</v>
      </c>
      <c r="G180" s="23"/>
      <c r="H180" s="23"/>
      <c r="I180" s="23"/>
      <c r="J180" s="39" t="s">
        <v>370</v>
      </c>
    </row>
    <row r="181" spans="1:10">
      <c r="A181" s="20">
        <v>2050399</v>
      </c>
      <c r="B181" s="20" t="s">
        <v>376</v>
      </c>
      <c r="C181" s="33">
        <v>227</v>
      </c>
      <c r="D181" s="33">
        <f t="shared" si="33"/>
        <v>677</v>
      </c>
      <c r="E181" s="33">
        <f t="shared" si="34"/>
        <v>450</v>
      </c>
      <c r="F181" s="23"/>
      <c r="G181" s="23"/>
      <c r="H181" s="23">
        <v>450</v>
      </c>
      <c r="I181" s="23"/>
      <c r="J181" s="39" t="s">
        <v>104</v>
      </c>
    </row>
    <row r="182" spans="1:10">
      <c r="A182" s="20">
        <v>20507</v>
      </c>
      <c r="B182" s="20" t="s">
        <v>377</v>
      </c>
      <c r="C182" s="33">
        <f t="shared" ref="C182:I182" si="45">C183</f>
        <v>0</v>
      </c>
      <c r="D182" s="33">
        <f t="shared" si="45"/>
        <v>1.5</v>
      </c>
      <c r="E182" s="33">
        <f t="shared" si="45"/>
        <v>1.5</v>
      </c>
      <c r="F182" s="22">
        <f t="shared" si="45"/>
        <v>0</v>
      </c>
      <c r="G182" s="22">
        <f t="shared" si="45"/>
        <v>1.5</v>
      </c>
      <c r="H182" s="22">
        <f t="shared" si="45"/>
        <v>0</v>
      </c>
      <c r="I182" s="22">
        <f t="shared" si="45"/>
        <v>0</v>
      </c>
      <c r="J182" s="38"/>
    </row>
    <row r="183" spans="1:10">
      <c r="A183" s="20">
        <v>2050701</v>
      </c>
      <c r="B183" s="20" t="s">
        <v>378</v>
      </c>
      <c r="C183" s="33"/>
      <c r="D183" s="33">
        <f t="shared" si="33"/>
        <v>1.5</v>
      </c>
      <c r="E183" s="33">
        <f t="shared" si="34"/>
        <v>1.5</v>
      </c>
      <c r="F183" s="23"/>
      <c r="G183" s="23">
        <v>1.5</v>
      </c>
      <c r="H183" s="23"/>
      <c r="I183" s="23"/>
      <c r="J183" s="38"/>
    </row>
    <row r="184" spans="1:10">
      <c r="A184" s="20">
        <v>20508</v>
      </c>
      <c r="B184" s="20" t="s">
        <v>379</v>
      </c>
      <c r="C184" s="33">
        <f t="shared" ref="C184:I184" si="46">C185</f>
        <v>3660.5</v>
      </c>
      <c r="D184" s="33">
        <f t="shared" si="46"/>
        <v>3725.67</v>
      </c>
      <c r="E184" s="33">
        <f t="shared" si="46"/>
        <v>65.17</v>
      </c>
      <c r="F184" s="22">
        <f t="shared" si="46"/>
        <v>0</v>
      </c>
      <c r="G184" s="22">
        <f t="shared" si="46"/>
        <v>65.17</v>
      </c>
      <c r="H184" s="22">
        <f t="shared" si="46"/>
        <v>0</v>
      </c>
      <c r="I184" s="22">
        <f t="shared" si="46"/>
        <v>0</v>
      </c>
      <c r="J184" s="38"/>
    </row>
    <row r="185" spans="1:10">
      <c r="A185" s="20">
        <v>2050802</v>
      </c>
      <c r="B185" s="20" t="s">
        <v>380</v>
      </c>
      <c r="C185" s="33">
        <v>3660.5</v>
      </c>
      <c r="D185" s="33">
        <f t="shared" si="33"/>
        <v>3725.67</v>
      </c>
      <c r="E185" s="33">
        <f t="shared" si="34"/>
        <v>65.17</v>
      </c>
      <c r="F185" s="23"/>
      <c r="G185" s="23">
        <v>65.17</v>
      </c>
      <c r="H185" s="23"/>
      <c r="I185" s="23"/>
      <c r="J185" s="39" t="s">
        <v>104</v>
      </c>
    </row>
    <row r="186" spans="1:10">
      <c r="A186" s="20">
        <v>20599</v>
      </c>
      <c r="B186" s="20" t="s">
        <v>381</v>
      </c>
      <c r="C186" s="33">
        <f t="shared" ref="C186:I186" si="47">C187</f>
        <v>1702.81</v>
      </c>
      <c r="D186" s="33">
        <f t="shared" si="47"/>
        <v>-0.19000000000005457</v>
      </c>
      <c r="E186" s="33">
        <f t="shared" si="47"/>
        <v>-1703</v>
      </c>
      <c r="F186" s="22">
        <f t="shared" si="47"/>
        <v>0</v>
      </c>
      <c r="G186" s="22">
        <f t="shared" si="47"/>
        <v>0</v>
      </c>
      <c r="H186" s="22">
        <f t="shared" si="47"/>
        <v>-1703</v>
      </c>
      <c r="I186" s="22">
        <f t="shared" si="47"/>
        <v>0</v>
      </c>
      <c r="J186" s="38"/>
    </row>
    <row r="187" spans="1:10" ht="24">
      <c r="A187" s="20">
        <v>2059999</v>
      </c>
      <c r="B187" s="20" t="s">
        <v>382</v>
      </c>
      <c r="C187" s="33">
        <v>1702.81</v>
      </c>
      <c r="D187" s="33">
        <f t="shared" si="33"/>
        <v>-0.19000000000005457</v>
      </c>
      <c r="E187" s="33">
        <f t="shared" si="34"/>
        <v>-1703</v>
      </c>
      <c r="F187" s="23"/>
      <c r="G187" s="23"/>
      <c r="H187" s="23">
        <v>-1703</v>
      </c>
      <c r="I187" s="23"/>
      <c r="J187" s="39" t="s">
        <v>383</v>
      </c>
    </row>
    <row r="188" spans="1:10">
      <c r="A188" s="42">
        <v>206</v>
      </c>
      <c r="B188" s="3" t="s">
        <v>79</v>
      </c>
      <c r="C188" s="32">
        <f t="shared" ref="C188:I188" si="48">C189+C192+C200+C203+C196+C198</f>
        <v>4059.2200000000003</v>
      </c>
      <c r="D188" s="32">
        <f t="shared" si="48"/>
        <v>2051.67</v>
      </c>
      <c r="E188" s="32">
        <f t="shared" si="48"/>
        <v>-2007.5499999999997</v>
      </c>
      <c r="F188" s="21">
        <f t="shared" si="48"/>
        <v>0</v>
      </c>
      <c r="G188" s="21">
        <f t="shared" si="48"/>
        <v>161.45000000000002</v>
      </c>
      <c r="H188" s="21">
        <f t="shared" si="48"/>
        <v>-2169</v>
      </c>
      <c r="I188" s="21">
        <f t="shared" si="48"/>
        <v>0</v>
      </c>
      <c r="J188" s="43"/>
    </row>
    <row r="189" spans="1:10">
      <c r="A189" s="20">
        <v>20601</v>
      </c>
      <c r="B189" s="20" t="s">
        <v>384</v>
      </c>
      <c r="C189" s="33">
        <f t="shared" ref="C189:I189" si="49">SUM(C190:C191)</f>
        <v>891.48</v>
      </c>
      <c r="D189" s="33">
        <f t="shared" si="49"/>
        <v>895.69</v>
      </c>
      <c r="E189" s="33">
        <f t="shared" si="49"/>
        <v>4.21</v>
      </c>
      <c r="F189" s="22">
        <f t="shared" si="49"/>
        <v>0</v>
      </c>
      <c r="G189" s="22">
        <f t="shared" si="49"/>
        <v>4.21</v>
      </c>
      <c r="H189" s="22">
        <f t="shared" si="49"/>
        <v>0</v>
      </c>
      <c r="I189" s="22">
        <f t="shared" si="49"/>
        <v>0</v>
      </c>
      <c r="J189" s="38"/>
    </row>
    <row r="190" spans="1:10" ht="24">
      <c r="A190" s="20">
        <v>2060101</v>
      </c>
      <c r="B190" s="20" t="s">
        <v>385</v>
      </c>
      <c r="C190" s="33">
        <v>291.48</v>
      </c>
      <c r="D190" s="33">
        <f t="shared" si="33"/>
        <v>295.69</v>
      </c>
      <c r="E190" s="33">
        <f t="shared" si="34"/>
        <v>4.21</v>
      </c>
      <c r="F190" s="23"/>
      <c r="G190" s="23">
        <v>4.21</v>
      </c>
      <c r="H190" s="23"/>
      <c r="I190" s="23"/>
      <c r="J190" s="39" t="s">
        <v>386</v>
      </c>
    </row>
    <row r="191" spans="1:10">
      <c r="A191" s="20">
        <v>2060199</v>
      </c>
      <c r="B191" s="20" t="s">
        <v>387</v>
      </c>
      <c r="C191" s="33">
        <v>600</v>
      </c>
      <c r="D191" s="33">
        <f t="shared" si="33"/>
        <v>600</v>
      </c>
      <c r="E191" s="33">
        <f t="shared" si="34"/>
        <v>0</v>
      </c>
      <c r="F191" s="23"/>
      <c r="G191" s="23"/>
      <c r="H191" s="23"/>
      <c r="I191" s="23"/>
      <c r="J191" s="38"/>
    </row>
    <row r="192" spans="1:10">
      <c r="A192" s="20">
        <v>20604</v>
      </c>
      <c r="B192" s="20" t="s">
        <v>388</v>
      </c>
      <c r="C192" s="33">
        <f t="shared" ref="C192:I192" si="50">SUM(C193:C195)</f>
        <v>2200</v>
      </c>
      <c r="D192" s="33">
        <f t="shared" si="50"/>
        <v>0</v>
      </c>
      <c r="E192" s="33">
        <f t="shared" si="50"/>
        <v>-2200</v>
      </c>
      <c r="F192" s="22">
        <f t="shared" si="50"/>
        <v>0</v>
      </c>
      <c r="G192" s="22">
        <f t="shared" si="50"/>
        <v>0</v>
      </c>
      <c r="H192" s="22">
        <f t="shared" si="50"/>
        <v>-2200</v>
      </c>
      <c r="I192" s="22">
        <f t="shared" si="50"/>
        <v>0</v>
      </c>
      <c r="J192" s="38"/>
    </row>
    <row r="193" spans="1:10" ht="24">
      <c r="A193" s="20">
        <v>2060402</v>
      </c>
      <c r="B193" s="20" t="s">
        <v>389</v>
      </c>
      <c r="C193" s="33">
        <v>500</v>
      </c>
      <c r="D193" s="33">
        <f t="shared" si="33"/>
        <v>0</v>
      </c>
      <c r="E193" s="33">
        <f t="shared" si="34"/>
        <v>-500</v>
      </c>
      <c r="F193" s="23"/>
      <c r="G193" s="23"/>
      <c r="H193" s="23">
        <v>-500</v>
      </c>
      <c r="I193" s="23"/>
      <c r="J193" s="39" t="s">
        <v>390</v>
      </c>
    </row>
    <row r="194" spans="1:10" ht="24">
      <c r="A194" s="20">
        <v>2060404</v>
      </c>
      <c r="B194" s="20" t="s">
        <v>391</v>
      </c>
      <c r="C194" s="33">
        <v>700</v>
      </c>
      <c r="D194" s="33">
        <f t="shared" si="33"/>
        <v>0</v>
      </c>
      <c r="E194" s="33">
        <f t="shared" si="34"/>
        <v>-700</v>
      </c>
      <c r="F194" s="23"/>
      <c r="G194" s="23"/>
      <c r="H194" s="23">
        <v>-700</v>
      </c>
      <c r="I194" s="23"/>
      <c r="J194" s="39" t="s">
        <v>390</v>
      </c>
    </row>
    <row r="195" spans="1:10" ht="24">
      <c r="A195" s="20">
        <v>2060499</v>
      </c>
      <c r="B195" s="20" t="s">
        <v>392</v>
      </c>
      <c r="C195" s="33">
        <v>1000</v>
      </c>
      <c r="D195" s="33">
        <f t="shared" si="33"/>
        <v>0</v>
      </c>
      <c r="E195" s="33">
        <f t="shared" si="34"/>
        <v>-1000</v>
      </c>
      <c r="F195" s="23"/>
      <c r="G195" s="23"/>
      <c r="H195" s="23">
        <v>-1000</v>
      </c>
      <c r="I195" s="23"/>
      <c r="J195" s="39" t="s">
        <v>390</v>
      </c>
    </row>
    <row r="196" spans="1:10">
      <c r="A196" s="20">
        <v>20605</v>
      </c>
      <c r="B196" s="20" t="s">
        <v>393</v>
      </c>
      <c r="C196" s="33">
        <f t="shared" ref="C196:I196" si="51">C197</f>
        <v>0</v>
      </c>
      <c r="D196" s="33">
        <f t="shared" si="51"/>
        <v>133.4</v>
      </c>
      <c r="E196" s="33">
        <f t="shared" si="51"/>
        <v>133.4</v>
      </c>
      <c r="F196" s="22">
        <f t="shared" si="51"/>
        <v>0</v>
      </c>
      <c r="G196" s="22">
        <f t="shared" si="51"/>
        <v>133.4</v>
      </c>
      <c r="H196" s="22">
        <f t="shared" si="51"/>
        <v>0</v>
      </c>
      <c r="I196" s="22">
        <f t="shared" si="51"/>
        <v>0</v>
      </c>
      <c r="J196" s="38"/>
    </row>
    <row r="197" spans="1:10" ht="24">
      <c r="A197" s="20">
        <v>2060599</v>
      </c>
      <c r="B197" s="20" t="s">
        <v>394</v>
      </c>
      <c r="C197" s="33"/>
      <c r="D197" s="33">
        <f t="shared" si="33"/>
        <v>133.4</v>
      </c>
      <c r="E197" s="33">
        <f t="shared" si="34"/>
        <v>133.4</v>
      </c>
      <c r="F197" s="23"/>
      <c r="G197" s="23">
        <v>133.4</v>
      </c>
      <c r="H197" s="23"/>
      <c r="I197" s="23"/>
      <c r="J197" s="39" t="s">
        <v>395</v>
      </c>
    </row>
    <row r="198" spans="1:10">
      <c r="A198" s="20">
        <v>20606</v>
      </c>
      <c r="B198" s="20" t="s">
        <v>396</v>
      </c>
      <c r="C198" s="33">
        <f t="shared" ref="C198:I198" si="52">C199</f>
        <v>0</v>
      </c>
      <c r="D198" s="33">
        <f t="shared" si="52"/>
        <v>5</v>
      </c>
      <c r="E198" s="33">
        <f t="shared" si="52"/>
        <v>5</v>
      </c>
      <c r="F198" s="22">
        <f t="shared" si="52"/>
        <v>0</v>
      </c>
      <c r="G198" s="22">
        <f t="shared" si="52"/>
        <v>0</v>
      </c>
      <c r="H198" s="22">
        <f t="shared" si="52"/>
        <v>5</v>
      </c>
      <c r="I198" s="22">
        <f t="shared" si="52"/>
        <v>0</v>
      </c>
      <c r="J198" s="38"/>
    </row>
    <row r="199" spans="1:10">
      <c r="A199" s="20">
        <v>2060699</v>
      </c>
      <c r="B199" s="20" t="s">
        <v>397</v>
      </c>
      <c r="C199" s="33"/>
      <c r="D199" s="33">
        <f t="shared" ref="D199:D262" si="53">C199+E199</f>
        <v>5</v>
      </c>
      <c r="E199" s="33">
        <f t="shared" ref="E199:E262" si="54">SUM(F199:I199)</f>
        <v>5</v>
      </c>
      <c r="F199" s="23"/>
      <c r="G199" s="23"/>
      <c r="H199" s="23">
        <v>5</v>
      </c>
      <c r="I199" s="23"/>
      <c r="J199" s="38"/>
    </row>
    <row r="200" spans="1:10">
      <c r="A200" s="20">
        <v>20607</v>
      </c>
      <c r="B200" s="20" t="s">
        <v>398</v>
      </c>
      <c r="C200" s="33">
        <f t="shared" ref="C200:I200" si="55">SUM(C201:C202)</f>
        <v>237.74</v>
      </c>
      <c r="D200" s="33">
        <f t="shared" si="55"/>
        <v>263.74</v>
      </c>
      <c r="E200" s="33">
        <f t="shared" si="55"/>
        <v>26</v>
      </c>
      <c r="F200" s="22">
        <f t="shared" si="55"/>
        <v>0</v>
      </c>
      <c r="G200" s="22">
        <f t="shared" si="55"/>
        <v>0</v>
      </c>
      <c r="H200" s="22">
        <f t="shared" si="55"/>
        <v>26</v>
      </c>
      <c r="I200" s="22">
        <f t="shared" si="55"/>
        <v>0</v>
      </c>
      <c r="J200" s="38"/>
    </row>
    <row r="201" spans="1:10" ht="24">
      <c r="A201" s="20">
        <v>2060702</v>
      </c>
      <c r="B201" s="20" t="s">
        <v>399</v>
      </c>
      <c r="C201" s="33">
        <v>237.74</v>
      </c>
      <c r="D201" s="33">
        <f t="shared" si="53"/>
        <v>256.74</v>
      </c>
      <c r="E201" s="33">
        <f t="shared" si="54"/>
        <v>19</v>
      </c>
      <c r="F201" s="23"/>
      <c r="G201" s="23"/>
      <c r="H201" s="23">
        <v>19</v>
      </c>
      <c r="I201" s="23"/>
      <c r="J201" s="39" t="s">
        <v>386</v>
      </c>
    </row>
    <row r="202" spans="1:10">
      <c r="A202" s="20">
        <v>2060799</v>
      </c>
      <c r="B202" s="20" t="s">
        <v>400</v>
      </c>
      <c r="C202" s="33"/>
      <c r="D202" s="33">
        <f t="shared" si="53"/>
        <v>7</v>
      </c>
      <c r="E202" s="33">
        <f t="shared" si="54"/>
        <v>7</v>
      </c>
      <c r="F202" s="23"/>
      <c r="G202" s="23"/>
      <c r="H202" s="23">
        <v>7</v>
      </c>
      <c r="I202" s="23"/>
      <c r="J202" s="38"/>
    </row>
    <row r="203" spans="1:10">
      <c r="A203" s="20">
        <v>20699</v>
      </c>
      <c r="B203" s="20" t="s">
        <v>401</v>
      </c>
      <c r="C203" s="33">
        <f t="shared" ref="C203:I203" si="56">SUM(C204:C205)</f>
        <v>730</v>
      </c>
      <c r="D203" s="33">
        <f t="shared" si="56"/>
        <v>753.84</v>
      </c>
      <c r="E203" s="33">
        <f t="shared" si="56"/>
        <v>23.84</v>
      </c>
      <c r="F203" s="22">
        <f t="shared" si="56"/>
        <v>0</v>
      </c>
      <c r="G203" s="22">
        <f t="shared" si="56"/>
        <v>23.84</v>
      </c>
      <c r="H203" s="22">
        <f t="shared" si="56"/>
        <v>0</v>
      </c>
      <c r="I203" s="22">
        <f t="shared" si="56"/>
        <v>0</v>
      </c>
      <c r="J203" s="38"/>
    </row>
    <row r="204" spans="1:10">
      <c r="A204" s="20">
        <v>2069901</v>
      </c>
      <c r="B204" s="20" t="s">
        <v>402</v>
      </c>
      <c r="C204" s="33">
        <v>700</v>
      </c>
      <c r="D204" s="33">
        <f t="shared" si="53"/>
        <v>700</v>
      </c>
      <c r="E204" s="33">
        <f t="shared" si="54"/>
        <v>0</v>
      </c>
      <c r="F204" s="23"/>
      <c r="G204" s="23"/>
      <c r="H204" s="23"/>
      <c r="I204" s="23"/>
      <c r="J204" s="38"/>
    </row>
    <row r="205" spans="1:10">
      <c r="A205" s="20">
        <v>2069999</v>
      </c>
      <c r="B205" s="20" t="s">
        <v>403</v>
      </c>
      <c r="C205" s="33">
        <v>30</v>
      </c>
      <c r="D205" s="33">
        <f t="shared" si="53"/>
        <v>53.84</v>
      </c>
      <c r="E205" s="33">
        <f t="shared" si="54"/>
        <v>23.84</v>
      </c>
      <c r="F205" s="23"/>
      <c r="G205" s="23">
        <v>23.84</v>
      </c>
      <c r="H205" s="23"/>
      <c r="I205" s="23"/>
      <c r="J205" s="38"/>
    </row>
    <row r="206" spans="1:10">
      <c r="A206" s="42">
        <v>207</v>
      </c>
      <c r="B206" s="3" t="s">
        <v>80</v>
      </c>
      <c r="C206" s="32">
        <f t="shared" ref="C206:I206" si="57">C207+C216+C219+C222+C228</f>
        <v>5613.98</v>
      </c>
      <c r="D206" s="32">
        <f t="shared" si="57"/>
        <v>6127.15</v>
      </c>
      <c r="E206" s="32">
        <f t="shared" si="57"/>
        <v>513.17000000000007</v>
      </c>
      <c r="F206" s="21">
        <f t="shared" si="57"/>
        <v>25</v>
      </c>
      <c r="G206" s="21">
        <f t="shared" si="57"/>
        <v>131.17000000000002</v>
      </c>
      <c r="H206" s="21">
        <f t="shared" si="57"/>
        <v>357</v>
      </c>
      <c r="I206" s="21">
        <f t="shared" si="57"/>
        <v>0</v>
      </c>
      <c r="J206" s="43"/>
    </row>
    <row r="207" spans="1:10">
      <c r="A207" s="20">
        <v>20701</v>
      </c>
      <c r="B207" s="20" t="s">
        <v>404</v>
      </c>
      <c r="C207" s="33">
        <f>SUM(C208:C215)</f>
        <v>2178.92</v>
      </c>
      <c r="D207" s="33">
        <f t="shared" ref="D207:I207" si="58">SUM(D208:D215)</f>
        <v>2239.5899999999997</v>
      </c>
      <c r="E207" s="33">
        <f t="shared" si="58"/>
        <v>60.67</v>
      </c>
      <c r="F207" s="22">
        <f t="shared" si="58"/>
        <v>-26</v>
      </c>
      <c r="G207" s="22">
        <f t="shared" si="58"/>
        <v>59.67</v>
      </c>
      <c r="H207" s="22">
        <f t="shared" si="58"/>
        <v>27</v>
      </c>
      <c r="I207" s="22">
        <f t="shared" si="58"/>
        <v>0</v>
      </c>
      <c r="J207" s="38"/>
    </row>
    <row r="208" spans="1:10" ht="24">
      <c r="A208" s="20">
        <v>2070101</v>
      </c>
      <c r="B208" s="20" t="s">
        <v>405</v>
      </c>
      <c r="C208" s="33">
        <v>359.52</v>
      </c>
      <c r="D208" s="33">
        <f t="shared" si="53"/>
        <v>389.69</v>
      </c>
      <c r="E208" s="33">
        <f t="shared" si="54"/>
        <v>30.17</v>
      </c>
      <c r="F208" s="23"/>
      <c r="G208" s="23">
        <v>30.17</v>
      </c>
      <c r="H208" s="23"/>
      <c r="I208" s="23"/>
      <c r="J208" s="39" t="s">
        <v>386</v>
      </c>
    </row>
    <row r="209" spans="1:10">
      <c r="A209" s="20">
        <v>2070104</v>
      </c>
      <c r="B209" s="20" t="s">
        <v>406</v>
      </c>
      <c r="C209" s="33">
        <v>553.62</v>
      </c>
      <c r="D209" s="33">
        <f t="shared" si="53"/>
        <v>569.22</v>
      </c>
      <c r="E209" s="33">
        <f t="shared" si="54"/>
        <v>15.6</v>
      </c>
      <c r="F209" s="23">
        <v>4</v>
      </c>
      <c r="G209" s="23">
        <v>11.6</v>
      </c>
      <c r="H209" s="23"/>
      <c r="I209" s="23"/>
      <c r="J209" s="38"/>
    </row>
    <row r="210" spans="1:10">
      <c r="A210" s="20">
        <v>2070107</v>
      </c>
      <c r="B210" s="20" t="s">
        <v>407</v>
      </c>
      <c r="C210" s="33">
        <v>118.54</v>
      </c>
      <c r="D210" s="33">
        <f t="shared" si="53"/>
        <v>118.54</v>
      </c>
      <c r="E210" s="33">
        <f t="shared" si="54"/>
        <v>0</v>
      </c>
      <c r="F210" s="23"/>
      <c r="G210" s="23"/>
      <c r="H210" s="23"/>
      <c r="I210" s="23"/>
      <c r="J210" s="38"/>
    </row>
    <row r="211" spans="1:10">
      <c r="A211" s="20">
        <v>2070108</v>
      </c>
      <c r="B211" s="20" t="s">
        <v>408</v>
      </c>
      <c r="C211" s="33">
        <v>1020</v>
      </c>
      <c r="D211" s="33">
        <f t="shared" si="53"/>
        <v>1020</v>
      </c>
      <c r="E211" s="33">
        <f t="shared" si="54"/>
        <v>0</v>
      </c>
      <c r="F211" s="23"/>
      <c r="G211" s="23"/>
      <c r="H211" s="23"/>
      <c r="I211" s="23"/>
      <c r="J211" s="38"/>
    </row>
    <row r="212" spans="1:10">
      <c r="A212" s="20">
        <v>2070110</v>
      </c>
      <c r="B212" s="20" t="s">
        <v>409</v>
      </c>
      <c r="C212" s="33">
        <v>10</v>
      </c>
      <c r="D212" s="33">
        <f t="shared" si="53"/>
        <v>10</v>
      </c>
      <c r="E212" s="33">
        <f t="shared" si="54"/>
        <v>0</v>
      </c>
      <c r="F212" s="23"/>
      <c r="G212" s="23"/>
      <c r="H212" s="23"/>
      <c r="I212" s="23"/>
      <c r="J212" s="38"/>
    </row>
    <row r="213" spans="1:10">
      <c r="A213" s="20">
        <v>2070111</v>
      </c>
      <c r="B213" s="20" t="s">
        <v>410</v>
      </c>
      <c r="C213" s="33">
        <v>3</v>
      </c>
      <c r="D213" s="33">
        <f t="shared" si="53"/>
        <v>4</v>
      </c>
      <c r="E213" s="33">
        <f t="shared" si="54"/>
        <v>1</v>
      </c>
      <c r="F213" s="23"/>
      <c r="G213" s="23">
        <v>1</v>
      </c>
      <c r="H213" s="23"/>
      <c r="I213" s="23"/>
      <c r="J213" s="38"/>
    </row>
    <row r="214" spans="1:10">
      <c r="A214" s="20">
        <v>2070112</v>
      </c>
      <c r="B214" s="20" t="s">
        <v>411</v>
      </c>
      <c r="C214" s="33">
        <v>114.24</v>
      </c>
      <c r="D214" s="33">
        <f t="shared" si="53"/>
        <v>90.139999999999986</v>
      </c>
      <c r="E214" s="33">
        <f t="shared" si="54"/>
        <v>-24.1</v>
      </c>
      <c r="F214" s="23">
        <v>-30</v>
      </c>
      <c r="G214" s="23">
        <v>5.9</v>
      </c>
      <c r="H214" s="23"/>
      <c r="I214" s="23"/>
      <c r="J214" s="38"/>
    </row>
    <row r="215" spans="1:10">
      <c r="A215" s="20">
        <v>2070199</v>
      </c>
      <c r="B215" s="20" t="s">
        <v>412</v>
      </c>
      <c r="C215" s="33"/>
      <c r="D215" s="33">
        <f t="shared" si="53"/>
        <v>38</v>
      </c>
      <c r="E215" s="33">
        <f t="shared" si="54"/>
        <v>38</v>
      </c>
      <c r="F215" s="23"/>
      <c r="G215" s="23">
        <v>11</v>
      </c>
      <c r="H215" s="23">
        <v>27</v>
      </c>
      <c r="I215" s="23"/>
      <c r="J215" s="39" t="s">
        <v>104</v>
      </c>
    </row>
    <row r="216" spans="1:10">
      <c r="A216" s="20">
        <v>20702</v>
      </c>
      <c r="B216" s="20" t="s">
        <v>413</v>
      </c>
      <c r="C216" s="33">
        <f t="shared" ref="C216:I216" si="59">SUM(C217:C218)</f>
        <v>2114.91</v>
      </c>
      <c r="D216" s="33">
        <f t="shared" si="59"/>
        <v>2225.91</v>
      </c>
      <c r="E216" s="33">
        <f t="shared" si="59"/>
        <v>111</v>
      </c>
      <c r="F216" s="22">
        <f t="shared" si="59"/>
        <v>51</v>
      </c>
      <c r="G216" s="22">
        <f t="shared" si="59"/>
        <v>60</v>
      </c>
      <c r="H216" s="22">
        <f t="shared" si="59"/>
        <v>0</v>
      </c>
      <c r="I216" s="22">
        <f t="shared" si="59"/>
        <v>0</v>
      </c>
      <c r="J216" s="38"/>
    </row>
    <row r="217" spans="1:10">
      <c r="A217" s="20">
        <v>2070204</v>
      </c>
      <c r="B217" s="20" t="s">
        <v>414</v>
      </c>
      <c r="C217" s="33">
        <v>1104.92</v>
      </c>
      <c r="D217" s="33">
        <f t="shared" si="53"/>
        <v>1164.92</v>
      </c>
      <c r="E217" s="33">
        <f t="shared" si="54"/>
        <v>60</v>
      </c>
      <c r="F217" s="23"/>
      <c r="G217" s="23">
        <v>60</v>
      </c>
      <c r="H217" s="23"/>
      <c r="I217" s="23"/>
      <c r="J217" s="38"/>
    </row>
    <row r="218" spans="1:10">
      <c r="A218" s="20">
        <v>2070205</v>
      </c>
      <c r="B218" s="20" t="s">
        <v>415</v>
      </c>
      <c r="C218" s="33">
        <v>1009.99</v>
      </c>
      <c r="D218" s="33">
        <f t="shared" si="53"/>
        <v>1060.99</v>
      </c>
      <c r="E218" s="33">
        <f t="shared" si="54"/>
        <v>51</v>
      </c>
      <c r="F218" s="23">
        <v>51</v>
      </c>
      <c r="G218" s="23"/>
      <c r="H218" s="23"/>
      <c r="I218" s="23"/>
      <c r="J218" s="39" t="s">
        <v>104</v>
      </c>
    </row>
    <row r="219" spans="1:10">
      <c r="A219" s="20">
        <v>20703</v>
      </c>
      <c r="B219" s="20" t="s">
        <v>416</v>
      </c>
      <c r="C219" s="33">
        <f t="shared" ref="C219:I219" si="60">SUM(C220:C221)</f>
        <v>5</v>
      </c>
      <c r="D219" s="33">
        <f t="shared" si="60"/>
        <v>6</v>
      </c>
      <c r="E219" s="33">
        <f t="shared" si="60"/>
        <v>1</v>
      </c>
      <c r="F219" s="22">
        <f t="shared" si="60"/>
        <v>0</v>
      </c>
      <c r="G219" s="22">
        <f t="shared" si="60"/>
        <v>1</v>
      </c>
      <c r="H219" s="22">
        <f t="shared" si="60"/>
        <v>0</v>
      </c>
      <c r="I219" s="22">
        <f t="shared" si="60"/>
        <v>0</v>
      </c>
      <c r="J219" s="38"/>
    </row>
    <row r="220" spans="1:10">
      <c r="A220" s="20">
        <v>2070308</v>
      </c>
      <c r="B220" s="20" t="s">
        <v>417</v>
      </c>
      <c r="C220" s="33">
        <v>5</v>
      </c>
      <c r="D220" s="33">
        <f t="shared" si="53"/>
        <v>5</v>
      </c>
      <c r="E220" s="33">
        <f t="shared" si="54"/>
        <v>0</v>
      </c>
      <c r="F220" s="23"/>
      <c r="G220" s="23"/>
      <c r="H220" s="23"/>
      <c r="I220" s="23"/>
      <c r="J220" s="38"/>
    </row>
    <row r="221" spans="1:10">
      <c r="A221" s="20">
        <v>2070399</v>
      </c>
      <c r="B221" s="20" t="s">
        <v>418</v>
      </c>
      <c r="C221" s="33"/>
      <c r="D221" s="33">
        <f t="shared" si="53"/>
        <v>1</v>
      </c>
      <c r="E221" s="33">
        <f t="shared" si="54"/>
        <v>1</v>
      </c>
      <c r="F221" s="23"/>
      <c r="G221" s="23">
        <v>1</v>
      </c>
      <c r="H221" s="23"/>
      <c r="I221" s="23"/>
      <c r="J221" s="38"/>
    </row>
    <row r="222" spans="1:10">
      <c r="A222" s="20">
        <v>20704</v>
      </c>
      <c r="B222" s="20" t="s">
        <v>419</v>
      </c>
      <c r="C222" s="33">
        <f t="shared" ref="C222:I222" si="61">SUM(C223:C227)</f>
        <v>1259.1500000000001</v>
      </c>
      <c r="D222" s="33">
        <f t="shared" si="61"/>
        <v>1499.65</v>
      </c>
      <c r="E222" s="33">
        <f t="shared" si="61"/>
        <v>240.5</v>
      </c>
      <c r="F222" s="22">
        <f t="shared" si="61"/>
        <v>0</v>
      </c>
      <c r="G222" s="22">
        <f t="shared" si="61"/>
        <v>10.5</v>
      </c>
      <c r="H222" s="22">
        <f t="shared" si="61"/>
        <v>230</v>
      </c>
      <c r="I222" s="22">
        <f t="shared" si="61"/>
        <v>0</v>
      </c>
      <c r="J222" s="38"/>
    </row>
    <row r="223" spans="1:10">
      <c r="A223" s="20">
        <v>2070404</v>
      </c>
      <c r="B223" s="20" t="s">
        <v>420</v>
      </c>
      <c r="C223" s="33">
        <v>918.57</v>
      </c>
      <c r="D223" s="33">
        <f t="shared" si="53"/>
        <v>918.57</v>
      </c>
      <c r="E223" s="33">
        <f t="shared" si="54"/>
        <v>0</v>
      </c>
      <c r="F223" s="23"/>
      <c r="G223" s="23"/>
      <c r="H223" s="23"/>
      <c r="I223" s="23"/>
      <c r="J223" s="38"/>
    </row>
    <row r="224" spans="1:10">
      <c r="A224" s="20">
        <v>2070405</v>
      </c>
      <c r="B224" s="20" t="s">
        <v>421</v>
      </c>
      <c r="C224" s="33">
        <v>205.58</v>
      </c>
      <c r="D224" s="33">
        <f t="shared" si="53"/>
        <v>216.08</v>
      </c>
      <c r="E224" s="33">
        <f t="shared" si="54"/>
        <v>10.5</v>
      </c>
      <c r="F224" s="23"/>
      <c r="G224" s="23">
        <v>10.5</v>
      </c>
      <c r="H224" s="23"/>
      <c r="I224" s="23"/>
      <c r="J224" s="38"/>
    </row>
    <row r="225" spans="1:10">
      <c r="A225" s="20">
        <v>2070407</v>
      </c>
      <c r="B225" s="20" t="s">
        <v>422</v>
      </c>
      <c r="C225" s="33">
        <v>5</v>
      </c>
      <c r="D225" s="33">
        <f t="shared" si="53"/>
        <v>5</v>
      </c>
      <c r="E225" s="33">
        <f t="shared" si="54"/>
        <v>0</v>
      </c>
      <c r="F225" s="23"/>
      <c r="G225" s="23"/>
      <c r="H225" s="23"/>
      <c r="I225" s="23"/>
      <c r="J225" s="38"/>
    </row>
    <row r="226" spans="1:10">
      <c r="A226" s="20">
        <v>2070408</v>
      </c>
      <c r="B226" s="20" t="s">
        <v>423</v>
      </c>
      <c r="C226" s="33">
        <v>130</v>
      </c>
      <c r="D226" s="33">
        <f t="shared" si="53"/>
        <v>130</v>
      </c>
      <c r="E226" s="33">
        <f t="shared" si="54"/>
        <v>0</v>
      </c>
      <c r="F226" s="23"/>
      <c r="G226" s="23"/>
      <c r="H226" s="23"/>
      <c r="I226" s="23"/>
      <c r="J226" s="38"/>
    </row>
    <row r="227" spans="1:10">
      <c r="A227" s="20">
        <v>2070499</v>
      </c>
      <c r="B227" s="20" t="s">
        <v>424</v>
      </c>
      <c r="C227" s="33"/>
      <c r="D227" s="33">
        <f t="shared" si="53"/>
        <v>230</v>
      </c>
      <c r="E227" s="33">
        <f t="shared" si="54"/>
        <v>230</v>
      </c>
      <c r="F227" s="23"/>
      <c r="G227" s="23"/>
      <c r="H227" s="23">
        <v>230</v>
      </c>
      <c r="I227" s="23"/>
      <c r="J227" s="39" t="s">
        <v>104</v>
      </c>
    </row>
    <row r="228" spans="1:10">
      <c r="A228" s="20">
        <v>20799</v>
      </c>
      <c r="B228" s="20" t="s">
        <v>425</v>
      </c>
      <c r="C228" s="33">
        <f t="shared" ref="C228:I228" si="62">SUM(C229:C230)</f>
        <v>56</v>
      </c>
      <c r="D228" s="33">
        <f t="shared" si="62"/>
        <v>156</v>
      </c>
      <c r="E228" s="33">
        <f t="shared" si="62"/>
        <v>100</v>
      </c>
      <c r="F228" s="22">
        <f t="shared" si="62"/>
        <v>0</v>
      </c>
      <c r="G228" s="22">
        <f t="shared" si="62"/>
        <v>0</v>
      </c>
      <c r="H228" s="22">
        <f t="shared" si="62"/>
        <v>100</v>
      </c>
      <c r="I228" s="22">
        <f t="shared" si="62"/>
        <v>0</v>
      </c>
      <c r="J228" s="38"/>
    </row>
    <row r="229" spans="1:10">
      <c r="A229" s="20">
        <v>2079902</v>
      </c>
      <c r="B229" s="20" t="s">
        <v>426</v>
      </c>
      <c r="C229" s="33">
        <v>8</v>
      </c>
      <c r="D229" s="33">
        <f t="shared" si="53"/>
        <v>8</v>
      </c>
      <c r="E229" s="33">
        <f t="shared" si="54"/>
        <v>0</v>
      </c>
      <c r="F229" s="23"/>
      <c r="G229" s="23"/>
      <c r="H229" s="23"/>
      <c r="I229" s="23"/>
      <c r="J229" s="38"/>
    </row>
    <row r="230" spans="1:10">
      <c r="A230" s="20">
        <v>2079999</v>
      </c>
      <c r="B230" s="20" t="s">
        <v>427</v>
      </c>
      <c r="C230" s="33">
        <v>48</v>
      </c>
      <c r="D230" s="33">
        <f t="shared" si="53"/>
        <v>148</v>
      </c>
      <c r="E230" s="33">
        <f t="shared" si="54"/>
        <v>100</v>
      </c>
      <c r="F230" s="23"/>
      <c r="G230" s="23"/>
      <c r="H230" s="23">
        <v>100</v>
      </c>
      <c r="I230" s="23"/>
      <c r="J230" s="39" t="s">
        <v>104</v>
      </c>
    </row>
    <row r="231" spans="1:10">
      <c r="A231" s="42">
        <v>208</v>
      </c>
      <c r="B231" s="3" t="s">
        <v>73</v>
      </c>
      <c r="C231" s="32">
        <f t="shared" ref="C231:I231" si="63">C232+C241+C250+C258+C260+C263+C268+C274+C280+C286+C288+C291+C293+C296+C298+C301+C305</f>
        <v>33351.65</v>
      </c>
      <c r="D231" s="32">
        <f t="shared" si="63"/>
        <v>29260.39</v>
      </c>
      <c r="E231" s="32">
        <f t="shared" si="63"/>
        <v>-4091.2599999999998</v>
      </c>
      <c r="F231" s="21">
        <f t="shared" si="63"/>
        <v>72.03</v>
      </c>
      <c r="G231" s="21">
        <f t="shared" si="63"/>
        <v>1059.71</v>
      </c>
      <c r="H231" s="21">
        <f t="shared" si="63"/>
        <v>-5223</v>
      </c>
      <c r="I231" s="21">
        <f t="shared" si="63"/>
        <v>0</v>
      </c>
      <c r="J231" s="43"/>
    </row>
    <row r="232" spans="1:10">
      <c r="A232" s="20">
        <v>20801</v>
      </c>
      <c r="B232" s="20" t="s">
        <v>428</v>
      </c>
      <c r="C232" s="33">
        <f>SUM(C233:C240)</f>
        <v>1724.72</v>
      </c>
      <c r="D232" s="33">
        <f t="shared" ref="D232:I232" si="64">SUM(D233:D240)</f>
        <v>1867.3200000000002</v>
      </c>
      <c r="E232" s="33">
        <f t="shared" si="64"/>
        <v>142.60000000000002</v>
      </c>
      <c r="F232" s="22">
        <f t="shared" si="64"/>
        <v>13.83</v>
      </c>
      <c r="G232" s="22">
        <f t="shared" si="64"/>
        <v>128.76999999999998</v>
      </c>
      <c r="H232" s="22">
        <f t="shared" si="64"/>
        <v>0</v>
      </c>
      <c r="I232" s="22">
        <f t="shared" si="64"/>
        <v>0</v>
      </c>
      <c r="J232" s="38"/>
    </row>
    <row r="233" spans="1:10" ht="24">
      <c r="A233" s="20">
        <v>2080101</v>
      </c>
      <c r="B233" s="20" t="s">
        <v>429</v>
      </c>
      <c r="C233" s="33">
        <v>358.17</v>
      </c>
      <c r="D233" s="33">
        <f t="shared" si="53"/>
        <v>400.19</v>
      </c>
      <c r="E233" s="33">
        <f t="shared" si="54"/>
        <v>42.02</v>
      </c>
      <c r="F233" s="23"/>
      <c r="G233" s="23">
        <v>42.02</v>
      </c>
      <c r="H233" s="23"/>
      <c r="I233" s="23"/>
      <c r="J233" s="39" t="s">
        <v>386</v>
      </c>
    </row>
    <row r="234" spans="1:10">
      <c r="A234" s="20">
        <v>2080105</v>
      </c>
      <c r="B234" s="20" t="s">
        <v>430</v>
      </c>
      <c r="C234" s="33">
        <v>55.54</v>
      </c>
      <c r="D234" s="33">
        <f t="shared" si="53"/>
        <v>58.57</v>
      </c>
      <c r="E234" s="33">
        <f t="shared" si="54"/>
        <v>3.03</v>
      </c>
      <c r="F234" s="23"/>
      <c r="G234" s="23">
        <v>3.03</v>
      </c>
      <c r="H234" s="23"/>
      <c r="I234" s="23"/>
      <c r="J234" s="38"/>
    </row>
    <row r="235" spans="1:10">
      <c r="A235" s="20">
        <v>2080106</v>
      </c>
      <c r="B235" s="20" t="s">
        <v>431</v>
      </c>
      <c r="C235" s="33">
        <v>257.27</v>
      </c>
      <c r="D235" s="33">
        <f t="shared" si="53"/>
        <v>294.20999999999998</v>
      </c>
      <c r="E235" s="33">
        <f t="shared" si="54"/>
        <v>36.94</v>
      </c>
      <c r="F235" s="23">
        <v>12.6</v>
      </c>
      <c r="G235" s="23">
        <v>24.34</v>
      </c>
      <c r="H235" s="23"/>
      <c r="I235" s="23"/>
      <c r="J235" s="39" t="s">
        <v>194</v>
      </c>
    </row>
    <row r="236" spans="1:10">
      <c r="A236" s="20">
        <v>2080108</v>
      </c>
      <c r="B236" s="20" t="s">
        <v>432</v>
      </c>
      <c r="C236" s="33">
        <v>230.47</v>
      </c>
      <c r="D236" s="33">
        <f t="shared" si="53"/>
        <v>232.07</v>
      </c>
      <c r="E236" s="33">
        <f t="shared" si="54"/>
        <v>1.6</v>
      </c>
      <c r="F236" s="23"/>
      <c r="G236" s="23">
        <v>1.6</v>
      </c>
      <c r="H236" s="23"/>
      <c r="I236" s="23"/>
      <c r="J236" s="38"/>
    </row>
    <row r="237" spans="1:10">
      <c r="A237" s="20">
        <v>2080109</v>
      </c>
      <c r="B237" s="20" t="s">
        <v>433</v>
      </c>
      <c r="C237" s="33">
        <v>701.04</v>
      </c>
      <c r="D237" s="33">
        <f t="shared" si="53"/>
        <v>737.65</v>
      </c>
      <c r="E237" s="33">
        <f t="shared" si="54"/>
        <v>36.61</v>
      </c>
      <c r="F237" s="23"/>
      <c r="G237" s="23">
        <v>36.61</v>
      </c>
      <c r="H237" s="23"/>
      <c r="I237" s="23"/>
      <c r="J237" s="39" t="s">
        <v>194</v>
      </c>
    </row>
    <row r="238" spans="1:10">
      <c r="A238" s="20">
        <v>2080111</v>
      </c>
      <c r="B238" s="20" t="s">
        <v>434</v>
      </c>
      <c r="C238" s="33">
        <v>79.89</v>
      </c>
      <c r="D238" s="33">
        <f t="shared" si="53"/>
        <v>79.89</v>
      </c>
      <c r="E238" s="33">
        <f t="shared" si="54"/>
        <v>0</v>
      </c>
      <c r="F238" s="23"/>
      <c r="G238" s="23"/>
      <c r="H238" s="23"/>
      <c r="I238" s="23"/>
      <c r="J238" s="38"/>
    </row>
    <row r="239" spans="1:10">
      <c r="A239" s="20">
        <v>2080112</v>
      </c>
      <c r="B239" s="20" t="s">
        <v>435</v>
      </c>
      <c r="C239" s="33">
        <v>41.86</v>
      </c>
      <c r="D239" s="33">
        <f t="shared" si="53"/>
        <v>44.26</v>
      </c>
      <c r="E239" s="33">
        <f t="shared" si="54"/>
        <v>2.4</v>
      </c>
      <c r="F239" s="23">
        <v>1.23</v>
      </c>
      <c r="G239" s="23">
        <v>1.17</v>
      </c>
      <c r="H239" s="23"/>
      <c r="I239" s="23"/>
      <c r="J239" s="38"/>
    </row>
    <row r="240" spans="1:10">
      <c r="A240" s="20">
        <v>2080199</v>
      </c>
      <c r="B240" s="20" t="s">
        <v>436</v>
      </c>
      <c r="C240" s="33">
        <v>0.48</v>
      </c>
      <c r="D240" s="33">
        <f t="shared" si="53"/>
        <v>20.48</v>
      </c>
      <c r="E240" s="33">
        <f t="shared" si="54"/>
        <v>20</v>
      </c>
      <c r="F240" s="23"/>
      <c r="G240" s="23">
        <v>20</v>
      </c>
      <c r="H240" s="23"/>
      <c r="I240" s="23"/>
      <c r="J240" s="38"/>
    </row>
    <row r="241" spans="1:10">
      <c r="A241" s="20">
        <v>20802</v>
      </c>
      <c r="B241" s="20" t="s">
        <v>437</v>
      </c>
      <c r="C241" s="33">
        <f t="shared" ref="C241:I241" si="65">SUM(C242:C249)</f>
        <v>1254.29</v>
      </c>
      <c r="D241" s="33">
        <f t="shared" si="65"/>
        <v>1448.7600000000002</v>
      </c>
      <c r="E241" s="33">
        <f t="shared" si="65"/>
        <v>194.47</v>
      </c>
      <c r="F241" s="22">
        <f t="shared" si="65"/>
        <v>0</v>
      </c>
      <c r="G241" s="22">
        <f t="shared" si="65"/>
        <v>154.47</v>
      </c>
      <c r="H241" s="22">
        <f t="shared" si="65"/>
        <v>40</v>
      </c>
      <c r="I241" s="22">
        <f t="shared" si="65"/>
        <v>0</v>
      </c>
      <c r="J241" s="38"/>
    </row>
    <row r="242" spans="1:10" ht="24">
      <c r="A242" s="20">
        <v>2080201</v>
      </c>
      <c r="B242" s="20" t="s">
        <v>438</v>
      </c>
      <c r="C242" s="33">
        <v>222.74</v>
      </c>
      <c r="D242" s="33">
        <f t="shared" si="53"/>
        <v>210.62</v>
      </c>
      <c r="E242" s="33">
        <f t="shared" si="54"/>
        <v>-12.12</v>
      </c>
      <c r="F242" s="23"/>
      <c r="G242" s="23">
        <v>-12.12</v>
      </c>
      <c r="H242" s="23"/>
      <c r="I242" s="23"/>
      <c r="J242" s="39" t="s">
        <v>386</v>
      </c>
    </row>
    <row r="243" spans="1:10">
      <c r="A243" s="20">
        <v>2080202</v>
      </c>
      <c r="B243" s="20" t="s">
        <v>439</v>
      </c>
      <c r="C243" s="33">
        <v>156.12</v>
      </c>
      <c r="D243" s="33">
        <f t="shared" si="53"/>
        <v>156.12</v>
      </c>
      <c r="E243" s="33">
        <f t="shared" si="54"/>
        <v>0</v>
      </c>
      <c r="F243" s="23"/>
      <c r="G243" s="23"/>
      <c r="H243" s="23"/>
      <c r="I243" s="23"/>
      <c r="J243" s="38"/>
    </row>
    <row r="244" spans="1:10">
      <c r="A244" s="20">
        <v>2080204</v>
      </c>
      <c r="B244" s="20" t="s">
        <v>440</v>
      </c>
      <c r="C244" s="33">
        <v>547</v>
      </c>
      <c r="D244" s="33">
        <f t="shared" si="53"/>
        <v>547</v>
      </c>
      <c r="E244" s="33">
        <f t="shared" si="54"/>
        <v>0</v>
      </c>
      <c r="F244" s="23"/>
      <c r="G244" s="23"/>
      <c r="H244" s="23"/>
      <c r="I244" s="23"/>
      <c r="J244" s="38"/>
    </row>
    <row r="245" spans="1:10">
      <c r="A245" s="20">
        <v>2080205</v>
      </c>
      <c r="B245" s="20" t="s">
        <v>441</v>
      </c>
      <c r="C245" s="33">
        <v>80.03</v>
      </c>
      <c r="D245" s="33">
        <f t="shared" si="53"/>
        <v>81.62</v>
      </c>
      <c r="E245" s="33">
        <f t="shared" si="54"/>
        <v>1.59</v>
      </c>
      <c r="F245" s="23"/>
      <c r="G245" s="23">
        <v>1.59</v>
      </c>
      <c r="H245" s="23"/>
      <c r="I245" s="23"/>
      <c r="J245" s="38"/>
    </row>
    <row r="246" spans="1:10">
      <c r="A246" s="20">
        <v>2080206</v>
      </c>
      <c r="B246" s="20" t="s">
        <v>442</v>
      </c>
      <c r="C246" s="33">
        <v>55</v>
      </c>
      <c r="D246" s="33">
        <f t="shared" si="53"/>
        <v>55</v>
      </c>
      <c r="E246" s="33">
        <f t="shared" si="54"/>
        <v>0</v>
      </c>
      <c r="F246" s="23"/>
      <c r="G246" s="23"/>
      <c r="H246" s="23"/>
      <c r="I246" s="23"/>
      <c r="J246" s="38"/>
    </row>
    <row r="247" spans="1:10">
      <c r="A247" s="20">
        <v>2080207</v>
      </c>
      <c r="B247" s="20" t="s">
        <v>443</v>
      </c>
      <c r="C247" s="33">
        <v>186</v>
      </c>
      <c r="D247" s="33">
        <f t="shared" si="53"/>
        <v>186</v>
      </c>
      <c r="E247" s="33">
        <f t="shared" si="54"/>
        <v>0</v>
      </c>
      <c r="F247" s="23"/>
      <c r="G247" s="23"/>
      <c r="H247" s="23"/>
      <c r="I247" s="23"/>
      <c r="J247" s="38"/>
    </row>
    <row r="248" spans="1:10">
      <c r="A248" s="20">
        <v>2080208</v>
      </c>
      <c r="B248" s="20" t="s">
        <v>444</v>
      </c>
      <c r="C248" s="33"/>
      <c r="D248" s="33">
        <f t="shared" si="53"/>
        <v>45</v>
      </c>
      <c r="E248" s="33">
        <f t="shared" si="54"/>
        <v>45</v>
      </c>
      <c r="F248" s="23"/>
      <c r="G248" s="23">
        <v>5</v>
      </c>
      <c r="H248" s="23">
        <v>40</v>
      </c>
      <c r="I248" s="23"/>
      <c r="J248" s="39" t="s">
        <v>194</v>
      </c>
    </row>
    <row r="249" spans="1:10">
      <c r="A249" s="20">
        <v>2080299</v>
      </c>
      <c r="B249" s="20" t="s">
        <v>445</v>
      </c>
      <c r="C249" s="33">
        <v>7.4</v>
      </c>
      <c r="D249" s="33">
        <f t="shared" si="53"/>
        <v>167.4</v>
      </c>
      <c r="E249" s="33">
        <f t="shared" si="54"/>
        <v>160</v>
      </c>
      <c r="F249" s="23"/>
      <c r="G249" s="23">
        <v>160</v>
      </c>
      <c r="H249" s="23"/>
      <c r="I249" s="23"/>
      <c r="J249" s="39" t="s">
        <v>446</v>
      </c>
    </row>
    <row r="250" spans="1:10">
      <c r="A250" s="20">
        <v>20805</v>
      </c>
      <c r="B250" s="20" t="s">
        <v>447</v>
      </c>
      <c r="C250" s="33">
        <f t="shared" ref="C250:I250" si="66">SUM(C251:C257)</f>
        <v>8209.9499999999989</v>
      </c>
      <c r="D250" s="33">
        <f t="shared" si="66"/>
        <v>9272.8299999999981</v>
      </c>
      <c r="E250" s="33">
        <f t="shared" si="66"/>
        <v>1062.8800000000001</v>
      </c>
      <c r="F250" s="22">
        <f t="shared" si="66"/>
        <v>18.2</v>
      </c>
      <c r="G250" s="22">
        <f t="shared" si="66"/>
        <v>731.68000000000006</v>
      </c>
      <c r="H250" s="22">
        <f t="shared" si="66"/>
        <v>313</v>
      </c>
      <c r="I250" s="22">
        <f t="shared" si="66"/>
        <v>0</v>
      </c>
      <c r="J250" s="38"/>
    </row>
    <row r="251" spans="1:10">
      <c r="A251" s="20">
        <v>2080501</v>
      </c>
      <c r="B251" s="20" t="s">
        <v>448</v>
      </c>
      <c r="C251" s="33">
        <v>5174.7</v>
      </c>
      <c r="D251" s="33">
        <f t="shared" si="53"/>
        <v>5174.7</v>
      </c>
      <c r="E251" s="33">
        <f t="shared" si="54"/>
        <v>0</v>
      </c>
      <c r="F251" s="23"/>
      <c r="G251" s="23"/>
      <c r="H251" s="23"/>
      <c r="I251" s="23"/>
      <c r="J251" s="38"/>
    </row>
    <row r="252" spans="1:10">
      <c r="A252" s="20">
        <v>2080502</v>
      </c>
      <c r="B252" s="20" t="s">
        <v>449</v>
      </c>
      <c r="C252" s="33">
        <v>1185.57</v>
      </c>
      <c r="D252" s="33">
        <f t="shared" si="53"/>
        <v>1185.57</v>
      </c>
      <c r="E252" s="33">
        <f t="shared" si="54"/>
        <v>0</v>
      </c>
      <c r="F252" s="23"/>
      <c r="G252" s="23"/>
      <c r="H252" s="23"/>
      <c r="I252" s="23"/>
      <c r="J252" s="38"/>
    </row>
    <row r="253" spans="1:10">
      <c r="A253" s="20">
        <v>2080503</v>
      </c>
      <c r="B253" s="20" t="s">
        <v>450</v>
      </c>
      <c r="C253" s="33">
        <v>123.4</v>
      </c>
      <c r="D253" s="33">
        <f t="shared" si="53"/>
        <v>153.28</v>
      </c>
      <c r="E253" s="33">
        <f t="shared" si="54"/>
        <v>29.88</v>
      </c>
      <c r="F253" s="23">
        <v>18.2</v>
      </c>
      <c r="G253" s="23">
        <v>11.68</v>
      </c>
      <c r="H253" s="23"/>
      <c r="I253" s="23"/>
      <c r="J253" s="39" t="s">
        <v>194</v>
      </c>
    </row>
    <row r="254" spans="1:10">
      <c r="A254" s="20">
        <v>2080505</v>
      </c>
      <c r="B254" s="20" t="s">
        <v>451</v>
      </c>
      <c r="C254" s="33">
        <v>1253.6600000000001</v>
      </c>
      <c r="D254" s="33">
        <f t="shared" si="53"/>
        <v>1323.66</v>
      </c>
      <c r="E254" s="33">
        <f t="shared" si="54"/>
        <v>70</v>
      </c>
      <c r="F254" s="23"/>
      <c r="G254" s="23">
        <v>70</v>
      </c>
      <c r="H254" s="23"/>
      <c r="I254" s="23"/>
      <c r="J254" s="39" t="s">
        <v>194</v>
      </c>
    </row>
    <row r="255" spans="1:10">
      <c r="A255" s="20">
        <v>2080506</v>
      </c>
      <c r="B255" s="20" t="s">
        <v>452</v>
      </c>
      <c r="C255" s="33">
        <v>297.62</v>
      </c>
      <c r="D255" s="33">
        <f t="shared" si="53"/>
        <v>297.62</v>
      </c>
      <c r="E255" s="33">
        <f t="shared" si="54"/>
        <v>0</v>
      </c>
      <c r="F255" s="23"/>
      <c r="G255" s="23"/>
      <c r="H255" s="23"/>
      <c r="I255" s="23"/>
      <c r="J255" s="38"/>
    </row>
    <row r="256" spans="1:10" ht="24">
      <c r="A256" s="20">
        <v>2080507</v>
      </c>
      <c r="B256" s="20" t="s">
        <v>453</v>
      </c>
      <c r="C256" s="33"/>
      <c r="D256" s="33">
        <f t="shared" si="53"/>
        <v>963</v>
      </c>
      <c r="E256" s="33">
        <f t="shared" si="54"/>
        <v>963</v>
      </c>
      <c r="F256" s="23"/>
      <c r="G256" s="23">
        <v>650</v>
      </c>
      <c r="H256" s="23">
        <v>313</v>
      </c>
      <c r="I256" s="23"/>
      <c r="J256" s="39" t="s">
        <v>454</v>
      </c>
    </row>
    <row r="257" spans="1:10">
      <c r="A257" s="20">
        <v>2080599</v>
      </c>
      <c r="B257" s="20" t="s">
        <v>455</v>
      </c>
      <c r="C257" s="33">
        <v>175</v>
      </c>
      <c r="D257" s="33">
        <f t="shared" si="53"/>
        <v>175</v>
      </c>
      <c r="E257" s="33">
        <f t="shared" si="54"/>
        <v>0</v>
      </c>
      <c r="F257" s="23"/>
      <c r="G257" s="23"/>
      <c r="H257" s="23"/>
      <c r="I257" s="23"/>
      <c r="J257" s="38"/>
    </row>
    <row r="258" spans="1:10">
      <c r="A258" s="20">
        <v>20806</v>
      </c>
      <c r="B258" s="20" t="s">
        <v>456</v>
      </c>
      <c r="C258" s="33">
        <f t="shared" ref="C258:I258" si="67">C259</f>
        <v>515</v>
      </c>
      <c r="D258" s="33">
        <f t="shared" si="67"/>
        <v>0</v>
      </c>
      <c r="E258" s="33">
        <f t="shared" si="67"/>
        <v>-515</v>
      </c>
      <c r="F258" s="22">
        <f t="shared" si="67"/>
        <v>0</v>
      </c>
      <c r="G258" s="22">
        <f t="shared" si="67"/>
        <v>0</v>
      </c>
      <c r="H258" s="22">
        <f t="shared" si="67"/>
        <v>-515</v>
      </c>
      <c r="I258" s="22">
        <f t="shared" si="67"/>
        <v>0</v>
      </c>
      <c r="J258" s="38"/>
    </row>
    <row r="259" spans="1:10">
      <c r="A259" s="20">
        <v>2080601</v>
      </c>
      <c r="B259" s="20" t="s">
        <v>457</v>
      </c>
      <c r="C259" s="33">
        <v>515</v>
      </c>
      <c r="D259" s="33">
        <f t="shared" si="53"/>
        <v>0</v>
      </c>
      <c r="E259" s="33">
        <f t="shared" si="54"/>
        <v>-515</v>
      </c>
      <c r="F259" s="23"/>
      <c r="G259" s="23"/>
      <c r="H259" s="23">
        <v>-515</v>
      </c>
      <c r="I259" s="23"/>
      <c r="J259" s="39" t="s">
        <v>105</v>
      </c>
    </row>
    <row r="260" spans="1:10">
      <c r="A260" s="20">
        <v>20807</v>
      </c>
      <c r="B260" s="20" t="s">
        <v>458</v>
      </c>
      <c r="C260" s="33">
        <f t="shared" ref="C260:I260" si="68">SUM(C261:C262)</f>
        <v>2054</v>
      </c>
      <c r="D260" s="33">
        <f t="shared" si="68"/>
        <v>2054</v>
      </c>
      <c r="E260" s="33">
        <f t="shared" si="68"/>
        <v>0</v>
      </c>
      <c r="F260" s="22">
        <f t="shared" si="68"/>
        <v>0</v>
      </c>
      <c r="G260" s="22">
        <f t="shared" si="68"/>
        <v>0</v>
      </c>
      <c r="H260" s="22">
        <f t="shared" si="68"/>
        <v>0</v>
      </c>
      <c r="I260" s="22">
        <f t="shared" si="68"/>
        <v>0</v>
      </c>
      <c r="J260" s="38"/>
    </row>
    <row r="261" spans="1:10">
      <c r="A261" s="20">
        <v>2080704</v>
      </c>
      <c r="B261" s="20" t="s">
        <v>459</v>
      </c>
      <c r="C261" s="33"/>
      <c r="D261" s="33">
        <f t="shared" si="53"/>
        <v>1635</v>
      </c>
      <c r="E261" s="33">
        <f t="shared" si="54"/>
        <v>1635</v>
      </c>
      <c r="F261" s="23"/>
      <c r="G261" s="23"/>
      <c r="H261" s="23">
        <v>1635</v>
      </c>
      <c r="I261" s="23"/>
      <c r="J261" s="39" t="s">
        <v>104</v>
      </c>
    </row>
    <row r="262" spans="1:10">
      <c r="A262" s="20">
        <v>2080799</v>
      </c>
      <c r="B262" s="20" t="s">
        <v>460</v>
      </c>
      <c r="C262" s="33">
        <v>2054</v>
      </c>
      <c r="D262" s="33">
        <f t="shared" si="53"/>
        <v>419</v>
      </c>
      <c r="E262" s="33">
        <f t="shared" si="54"/>
        <v>-1635</v>
      </c>
      <c r="F262" s="23"/>
      <c r="G262" s="23"/>
      <c r="H262" s="23">
        <v>-1635</v>
      </c>
      <c r="I262" s="23"/>
      <c r="J262" s="39" t="s">
        <v>105</v>
      </c>
    </row>
    <row r="263" spans="1:10">
      <c r="A263" s="20">
        <v>20808</v>
      </c>
      <c r="B263" s="20" t="s">
        <v>461</v>
      </c>
      <c r="C263" s="33">
        <f t="shared" ref="C263:I263" si="69">SUM(C264:C267)</f>
        <v>316.88</v>
      </c>
      <c r="D263" s="33">
        <f t="shared" si="69"/>
        <v>732.88</v>
      </c>
      <c r="E263" s="33">
        <f t="shared" si="69"/>
        <v>416</v>
      </c>
      <c r="F263" s="22">
        <f t="shared" si="69"/>
        <v>0</v>
      </c>
      <c r="G263" s="22">
        <f t="shared" si="69"/>
        <v>5</v>
      </c>
      <c r="H263" s="22">
        <f t="shared" si="69"/>
        <v>411</v>
      </c>
      <c r="I263" s="22">
        <f t="shared" si="69"/>
        <v>0</v>
      </c>
      <c r="J263" s="38"/>
    </row>
    <row r="264" spans="1:10">
      <c r="A264" s="20">
        <v>2080801</v>
      </c>
      <c r="B264" s="20" t="s">
        <v>462</v>
      </c>
      <c r="C264" s="33">
        <v>39.47</v>
      </c>
      <c r="D264" s="33">
        <f t="shared" ref="D264:D325" si="70">C264+E264</f>
        <v>39.47</v>
      </c>
      <c r="E264" s="33">
        <f t="shared" ref="E264:E325" si="71">SUM(F264:I264)</f>
        <v>0</v>
      </c>
      <c r="F264" s="23"/>
      <c r="G264" s="23"/>
      <c r="H264" s="23"/>
      <c r="I264" s="23"/>
      <c r="J264" s="38"/>
    </row>
    <row r="265" spans="1:10">
      <c r="A265" s="20">
        <v>2080802</v>
      </c>
      <c r="B265" s="20" t="s">
        <v>463</v>
      </c>
      <c r="C265" s="33"/>
      <c r="D265" s="33">
        <f t="shared" si="70"/>
        <v>411</v>
      </c>
      <c r="E265" s="33">
        <f t="shared" si="71"/>
        <v>411</v>
      </c>
      <c r="F265" s="23"/>
      <c r="G265" s="23"/>
      <c r="H265" s="23">
        <v>411</v>
      </c>
      <c r="I265" s="23"/>
      <c r="J265" s="39" t="s">
        <v>104</v>
      </c>
    </row>
    <row r="266" spans="1:10">
      <c r="A266" s="20">
        <v>2080803</v>
      </c>
      <c r="B266" s="20" t="s">
        <v>464</v>
      </c>
      <c r="C266" s="33">
        <v>37.94</v>
      </c>
      <c r="D266" s="33">
        <f t="shared" si="70"/>
        <v>37.94</v>
      </c>
      <c r="E266" s="33">
        <f t="shared" si="71"/>
        <v>0</v>
      </c>
      <c r="F266" s="23"/>
      <c r="G266" s="23"/>
      <c r="H266" s="23"/>
      <c r="I266" s="23"/>
      <c r="J266" s="38"/>
    </row>
    <row r="267" spans="1:10">
      <c r="A267" s="20">
        <v>2080899</v>
      </c>
      <c r="B267" s="20" t="s">
        <v>465</v>
      </c>
      <c r="C267" s="33">
        <v>239.47</v>
      </c>
      <c r="D267" s="33">
        <f t="shared" si="70"/>
        <v>244.47</v>
      </c>
      <c r="E267" s="33">
        <f t="shared" si="71"/>
        <v>5</v>
      </c>
      <c r="F267" s="23"/>
      <c r="G267" s="23">
        <v>5</v>
      </c>
      <c r="H267" s="23">
        <v>0</v>
      </c>
      <c r="I267" s="23"/>
      <c r="J267" s="38"/>
    </row>
    <row r="268" spans="1:10">
      <c r="A268" s="20">
        <v>20809</v>
      </c>
      <c r="B268" s="20" t="s">
        <v>466</v>
      </c>
      <c r="C268" s="33">
        <f t="shared" ref="C268:I268" si="72">SUM(C269:C273)</f>
        <v>836.85</v>
      </c>
      <c r="D268" s="33">
        <f t="shared" si="72"/>
        <v>1266.4100000000001</v>
      </c>
      <c r="E268" s="33">
        <f t="shared" si="72"/>
        <v>429.56</v>
      </c>
      <c r="F268" s="22">
        <f t="shared" si="72"/>
        <v>0</v>
      </c>
      <c r="G268" s="22">
        <f t="shared" si="72"/>
        <v>8.56</v>
      </c>
      <c r="H268" s="22">
        <f t="shared" si="72"/>
        <v>421</v>
      </c>
      <c r="I268" s="22">
        <f t="shared" si="72"/>
        <v>0</v>
      </c>
      <c r="J268" s="38"/>
    </row>
    <row r="269" spans="1:10">
      <c r="A269" s="20">
        <v>2080901</v>
      </c>
      <c r="B269" s="20" t="s">
        <v>467</v>
      </c>
      <c r="C269" s="33">
        <v>180.71</v>
      </c>
      <c r="D269" s="33">
        <f t="shared" si="70"/>
        <v>180.71</v>
      </c>
      <c r="E269" s="33">
        <f t="shared" si="71"/>
        <v>0</v>
      </c>
      <c r="F269" s="23"/>
      <c r="G269" s="23"/>
      <c r="H269" s="23"/>
      <c r="I269" s="23"/>
      <c r="J269" s="38"/>
    </row>
    <row r="270" spans="1:10">
      <c r="A270" s="20">
        <v>2080902</v>
      </c>
      <c r="B270" s="20" t="s">
        <v>468</v>
      </c>
      <c r="C270" s="33">
        <v>568.15</v>
      </c>
      <c r="D270" s="33">
        <f t="shared" si="70"/>
        <v>568.15</v>
      </c>
      <c r="E270" s="33">
        <f t="shared" si="71"/>
        <v>0</v>
      </c>
      <c r="F270" s="23"/>
      <c r="G270" s="23"/>
      <c r="H270" s="23"/>
      <c r="I270" s="23"/>
      <c r="J270" s="38"/>
    </row>
    <row r="271" spans="1:10">
      <c r="A271" s="20">
        <v>2080903</v>
      </c>
      <c r="B271" s="20" t="s">
        <v>469</v>
      </c>
      <c r="C271" s="33">
        <v>77.989999999999995</v>
      </c>
      <c r="D271" s="33">
        <f t="shared" si="70"/>
        <v>461.55</v>
      </c>
      <c r="E271" s="33">
        <f t="shared" si="71"/>
        <v>383.56</v>
      </c>
      <c r="F271" s="23"/>
      <c r="G271" s="23">
        <v>8.56</v>
      </c>
      <c r="H271" s="23">
        <v>375</v>
      </c>
      <c r="I271" s="23"/>
      <c r="J271" s="39" t="s">
        <v>104</v>
      </c>
    </row>
    <row r="272" spans="1:10">
      <c r="A272" s="20">
        <v>2080904</v>
      </c>
      <c r="B272" s="20" t="s">
        <v>470</v>
      </c>
      <c r="C272" s="33">
        <v>10</v>
      </c>
      <c r="D272" s="33">
        <f t="shared" si="70"/>
        <v>46</v>
      </c>
      <c r="E272" s="33">
        <f t="shared" si="71"/>
        <v>36</v>
      </c>
      <c r="F272" s="23"/>
      <c r="G272" s="23"/>
      <c r="H272" s="23">
        <v>36</v>
      </c>
      <c r="I272" s="23"/>
      <c r="J272" s="39" t="s">
        <v>194</v>
      </c>
    </row>
    <row r="273" spans="1:10">
      <c r="A273" s="20">
        <v>2080999</v>
      </c>
      <c r="B273" s="20" t="s">
        <v>471</v>
      </c>
      <c r="C273" s="33"/>
      <c r="D273" s="33">
        <f t="shared" si="70"/>
        <v>10</v>
      </c>
      <c r="E273" s="33">
        <f t="shared" si="71"/>
        <v>10</v>
      </c>
      <c r="F273" s="23"/>
      <c r="G273" s="23"/>
      <c r="H273" s="23">
        <v>10</v>
      </c>
      <c r="I273" s="23"/>
      <c r="J273" s="39" t="s">
        <v>194</v>
      </c>
    </row>
    <row r="274" spans="1:10">
      <c r="A274" s="20">
        <v>20810</v>
      </c>
      <c r="B274" s="20" t="s">
        <v>472</v>
      </c>
      <c r="C274" s="33">
        <f t="shared" ref="C274:I274" si="73">SUM(C275:C279)</f>
        <v>1007.25</v>
      </c>
      <c r="D274" s="33">
        <f t="shared" si="73"/>
        <v>1054.21</v>
      </c>
      <c r="E274" s="33">
        <f t="shared" si="73"/>
        <v>46.96</v>
      </c>
      <c r="F274" s="22">
        <f t="shared" si="73"/>
        <v>40</v>
      </c>
      <c r="G274" s="22">
        <f t="shared" si="73"/>
        <v>6.96</v>
      </c>
      <c r="H274" s="22">
        <f t="shared" si="73"/>
        <v>0</v>
      </c>
      <c r="I274" s="22">
        <f t="shared" si="73"/>
        <v>0</v>
      </c>
      <c r="J274" s="38"/>
    </row>
    <row r="275" spans="1:10">
      <c r="A275" s="20">
        <v>2081001</v>
      </c>
      <c r="B275" s="20" t="s">
        <v>473</v>
      </c>
      <c r="C275" s="33">
        <v>455.46</v>
      </c>
      <c r="D275" s="33">
        <f t="shared" si="70"/>
        <v>455.46</v>
      </c>
      <c r="E275" s="33">
        <f t="shared" si="71"/>
        <v>0</v>
      </c>
      <c r="F275" s="23"/>
      <c r="G275" s="23"/>
      <c r="H275" s="23"/>
      <c r="I275" s="23"/>
      <c r="J275" s="38"/>
    </row>
    <row r="276" spans="1:10">
      <c r="A276" s="20">
        <v>2081002</v>
      </c>
      <c r="B276" s="20" t="s">
        <v>474</v>
      </c>
      <c r="C276" s="33">
        <v>88.39</v>
      </c>
      <c r="D276" s="33">
        <f t="shared" si="70"/>
        <v>88.39</v>
      </c>
      <c r="E276" s="33">
        <f t="shared" si="71"/>
        <v>0</v>
      </c>
      <c r="F276" s="23"/>
      <c r="G276" s="23"/>
      <c r="H276" s="23"/>
      <c r="I276" s="23"/>
      <c r="J276" s="38"/>
    </row>
    <row r="277" spans="1:10">
      <c r="A277" s="20">
        <v>2081004</v>
      </c>
      <c r="B277" s="20" t="s">
        <v>475</v>
      </c>
      <c r="C277" s="33">
        <v>45</v>
      </c>
      <c r="D277" s="33">
        <f t="shared" si="70"/>
        <v>45</v>
      </c>
      <c r="E277" s="33">
        <f t="shared" si="71"/>
        <v>0</v>
      </c>
      <c r="F277" s="23"/>
      <c r="G277" s="23"/>
      <c r="H277" s="23"/>
      <c r="I277" s="23"/>
      <c r="J277" s="38"/>
    </row>
    <row r="278" spans="1:10">
      <c r="A278" s="20">
        <v>2081005</v>
      </c>
      <c r="B278" s="20" t="s">
        <v>476</v>
      </c>
      <c r="C278" s="33">
        <v>216.4</v>
      </c>
      <c r="D278" s="33">
        <f t="shared" si="70"/>
        <v>263.36</v>
      </c>
      <c r="E278" s="33">
        <f t="shared" si="71"/>
        <v>46.96</v>
      </c>
      <c r="F278" s="23">
        <v>40</v>
      </c>
      <c r="G278" s="23">
        <v>6.96</v>
      </c>
      <c r="H278" s="23"/>
      <c r="I278" s="23"/>
      <c r="J278" s="39" t="s">
        <v>194</v>
      </c>
    </row>
    <row r="279" spans="1:10">
      <c r="A279" s="20">
        <v>2081099</v>
      </c>
      <c r="B279" s="20" t="s">
        <v>477</v>
      </c>
      <c r="C279" s="33">
        <v>202</v>
      </c>
      <c r="D279" s="33">
        <f t="shared" si="70"/>
        <v>202</v>
      </c>
      <c r="E279" s="33">
        <f t="shared" si="71"/>
        <v>0</v>
      </c>
      <c r="F279" s="23"/>
      <c r="G279" s="23"/>
      <c r="H279" s="23"/>
      <c r="I279" s="23"/>
      <c r="J279" s="38"/>
    </row>
    <row r="280" spans="1:10">
      <c r="A280" s="20">
        <v>20811</v>
      </c>
      <c r="B280" s="20" t="s">
        <v>478</v>
      </c>
      <c r="C280" s="33">
        <f t="shared" ref="C280:I280" si="74">SUM(C281:C285)</f>
        <v>4175.66</v>
      </c>
      <c r="D280" s="33">
        <f t="shared" si="74"/>
        <v>2272.2199999999998</v>
      </c>
      <c r="E280" s="33">
        <f t="shared" si="74"/>
        <v>-1903.44</v>
      </c>
      <c r="F280" s="22">
        <f t="shared" si="74"/>
        <v>0</v>
      </c>
      <c r="G280" s="22">
        <f t="shared" si="74"/>
        <v>22.560000000000002</v>
      </c>
      <c r="H280" s="22">
        <f t="shared" si="74"/>
        <v>-1926</v>
      </c>
      <c r="I280" s="22">
        <f t="shared" si="74"/>
        <v>0</v>
      </c>
      <c r="J280" s="38"/>
    </row>
    <row r="281" spans="1:10" ht="24">
      <c r="A281" s="20">
        <v>2081101</v>
      </c>
      <c r="B281" s="20" t="s">
        <v>479</v>
      </c>
      <c r="C281" s="33">
        <v>149.19999999999999</v>
      </c>
      <c r="D281" s="33">
        <f t="shared" si="70"/>
        <v>163.76</v>
      </c>
      <c r="E281" s="33">
        <f t="shared" si="71"/>
        <v>14.56</v>
      </c>
      <c r="F281" s="23"/>
      <c r="G281" s="23">
        <v>14.56</v>
      </c>
      <c r="H281" s="23"/>
      <c r="I281" s="23"/>
      <c r="J281" s="39" t="s">
        <v>386</v>
      </c>
    </row>
    <row r="282" spans="1:10">
      <c r="A282" s="20">
        <v>2081104</v>
      </c>
      <c r="B282" s="20" t="s">
        <v>480</v>
      </c>
      <c r="C282" s="33">
        <v>83.07</v>
      </c>
      <c r="D282" s="33">
        <f t="shared" si="70"/>
        <v>83.07</v>
      </c>
      <c r="E282" s="33">
        <f t="shared" si="71"/>
        <v>0</v>
      </c>
      <c r="F282" s="23"/>
      <c r="G282" s="23"/>
      <c r="H282" s="23"/>
      <c r="I282" s="23"/>
      <c r="J282" s="38"/>
    </row>
    <row r="283" spans="1:10">
      <c r="A283" s="20">
        <v>2081105</v>
      </c>
      <c r="B283" s="20" t="s">
        <v>481</v>
      </c>
      <c r="C283" s="33">
        <v>12</v>
      </c>
      <c r="D283" s="33">
        <f t="shared" si="70"/>
        <v>12</v>
      </c>
      <c r="E283" s="33">
        <f t="shared" si="71"/>
        <v>0</v>
      </c>
      <c r="F283" s="23"/>
      <c r="G283" s="23"/>
      <c r="H283" s="23"/>
      <c r="I283" s="23"/>
      <c r="J283" s="38"/>
    </row>
    <row r="284" spans="1:10">
      <c r="A284" s="20">
        <v>2081107</v>
      </c>
      <c r="B284" s="20" t="s">
        <v>482</v>
      </c>
      <c r="C284" s="33"/>
      <c r="D284" s="33">
        <f t="shared" si="70"/>
        <v>74</v>
      </c>
      <c r="E284" s="33">
        <f t="shared" si="71"/>
        <v>74</v>
      </c>
      <c r="F284" s="23"/>
      <c r="G284" s="23"/>
      <c r="H284" s="23">
        <v>74</v>
      </c>
      <c r="I284" s="23"/>
      <c r="J284" s="39" t="s">
        <v>194</v>
      </c>
    </row>
    <row r="285" spans="1:10">
      <c r="A285" s="20">
        <v>2081199</v>
      </c>
      <c r="B285" s="20" t="s">
        <v>483</v>
      </c>
      <c r="C285" s="33">
        <v>3931.39</v>
      </c>
      <c r="D285" s="33">
        <f t="shared" si="70"/>
        <v>1939.3899999999999</v>
      </c>
      <c r="E285" s="33">
        <f t="shared" si="71"/>
        <v>-1992</v>
      </c>
      <c r="F285" s="23"/>
      <c r="G285" s="23">
        <v>8</v>
      </c>
      <c r="H285" s="23">
        <v>-2000</v>
      </c>
      <c r="I285" s="23"/>
      <c r="J285" s="39" t="s">
        <v>105</v>
      </c>
    </row>
    <row r="286" spans="1:10">
      <c r="A286" s="20">
        <v>20815</v>
      </c>
      <c r="B286" s="20" t="s">
        <v>484</v>
      </c>
      <c r="C286" s="33">
        <f t="shared" ref="C286:I286" si="75">C287</f>
        <v>305.5</v>
      </c>
      <c r="D286" s="33">
        <f t="shared" si="75"/>
        <v>305.5</v>
      </c>
      <c r="E286" s="33">
        <f t="shared" si="75"/>
        <v>0</v>
      </c>
      <c r="F286" s="22">
        <f t="shared" si="75"/>
        <v>0</v>
      </c>
      <c r="G286" s="22">
        <f t="shared" si="75"/>
        <v>0</v>
      </c>
      <c r="H286" s="22">
        <f t="shared" si="75"/>
        <v>0</v>
      </c>
      <c r="I286" s="22">
        <f t="shared" si="75"/>
        <v>0</v>
      </c>
      <c r="J286" s="38"/>
    </row>
    <row r="287" spans="1:10">
      <c r="A287" s="20">
        <v>2081501</v>
      </c>
      <c r="B287" s="20" t="s">
        <v>485</v>
      </c>
      <c r="C287" s="33">
        <v>305.5</v>
      </c>
      <c r="D287" s="33">
        <f t="shared" si="70"/>
        <v>305.5</v>
      </c>
      <c r="E287" s="33">
        <f t="shared" si="71"/>
        <v>0</v>
      </c>
      <c r="F287" s="23"/>
      <c r="G287" s="23"/>
      <c r="H287" s="23"/>
      <c r="I287" s="23"/>
      <c r="J287" s="38"/>
    </row>
    <row r="288" spans="1:10">
      <c r="A288" s="20">
        <v>20816</v>
      </c>
      <c r="B288" s="20" t="s">
        <v>486</v>
      </c>
      <c r="C288" s="33">
        <f t="shared" ref="C288:I288" si="76">SUM(C289:C290)</f>
        <v>36.090000000000003</v>
      </c>
      <c r="D288" s="33">
        <f t="shared" si="76"/>
        <v>37.799999999999997</v>
      </c>
      <c r="E288" s="33">
        <f t="shared" si="76"/>
        <v>1.71</v>
      </c>
      <c r="F288" s="22">
        <f t="shared" si="76"/>
        <v>0</v>
      </c>
      <c r="G288" s="22">
        <f t="shared" si="76"/>
        <v>1.71</v>
      </c>
      <c r="H288" s="22">
        <f t="shared" si="76"/>
        <v>0</v>
      </c>
      <c r="I288" s="22">
        <f t="shared" si="76"/>
        <v>0</v>
      </c>
      <c r="J288" s="38"/>
    </row>
    <row r="289" spans="1:10">
      <c r="A289" s="20">
        <v>2081601</v>
      </c>
      <c r="B289" s="20" t="s">
        <v>487</v>
      </c>
      <c r="C289" s="33">
        <v>25.09</v>
      </c>
      <c r="D289" s="33">
        <f t="shared" si="70"/>
        <v>26.8</v>
      </c>
      <c r="E289" s="33">
        <f t="shared" si="71"/>
        <v>1.71</v>
      </c>
      <c r="F289" s="23"/>
      <c r="G289" s="23">
        <v>1.71</v>
      </c>
      <c r="H289" s="23"/>
      <c r="I289" s="23"/>
      <c r="J289" s="38"/>
    </row>
    <row r="290" spans="1:10">
      <c r="A290" s="20">
        <v>2081699</v>
      </c>
      <c r="B290" s="20" t="s">
        <v>488</v>
      </c>
      <c r="C290" s="33">
        <v>11</v>
      </c>
      <c r="D290" s="33">
        <f t="shared" si="70"/>
        <v>11</v>
      </c>
      <c r="E290" s="33">
        <f t="shared" si="71"/>
        <v>0</v>
      </c>
      <c r="F290" s="23"/>
      <c r="G290" s="23"/>
      <c r="H290" s="23"/>
      <c r="I290" s="23"/>
      <c r="J290" s="38"/>
    </row>
    <row r="291" spans="1:10">
      <c r="A291" s="20">
        <v>20819</v>
      </c>
      <c r="B291" s="20" t="s">
        <v>489</v>
      </c>
      <c r="C291" s="33">
        <f t="shared" ref="C291:I291" si="77">C292</f>
        <v>2771</v>
      </c>
      <c r="D291" s="33">
        <f t="shared" si="77"/>
        <v>2131</v>
      </c>
      <c r="E291" s="33">
        <f t="shared" si="77"/>
        <v>-640</v>
      </c>
      <c r="F291" s="22">
        <f t="shared" si="77"/>
        <v>0</v>
      </c>
      <c r="G291" s="22">
        <f t="shared" si="77"/>
        <v>0</v>
      </c>
      <c r="H291" s="22">
        <f t="shared" si="77"/>
        <v>-640</v>
      </c>
      <c r="I291" s="22">
        <f t="shared" si="77"/>
        <v>0</v>
      </c>
      <c r="J291" s="38"/>
    </row>
    <row r="292" spans="1:10">
      <c r="A292" s="20">
        <v>2081901</v>
      </c>
      <c r="B292" s="20" t="s">
        <v>490</v>
      </c>
      <c r="C292" s="33">
        <v>2771</v>
      </c>
      <c r="D292" s="33">
        <f t="shared" si="70"/>
        <v>2131</v>
      </c>
      <c r="E292" s="33">
        <f t="shared" si="71"/>
        <v>-640</v>
      </c>
      <c r="F292" s="23"/>
      <c r="G292" s="23"/>
      <c r="H292" s="23">
        <v>-640</v>
      </c>
      <c r="I292" s="23"/>
      <c r="J292" s="39" t="s">
        <v>105</v>
      </c>
    </row>
    <row r="293" spans="1:10">
      <c r="A293" s="20">
        <v>20820</v>
      </c>
      <c r="B293" s="20" t="s">
        <v>491</v>
      </c>
      <c r="C293" s="33">
        <f t="shared" ref="C293:I293" si="78">SUM(C294:C295)</f>
        <v>1462.97</v>
      </c>
      <c r="D293" s="33">
        <f t="shared" si="78"/>
        <v>602.97</v>
      </c>
      <c r="E293" s="33">
        <f t="shared" si="78"/>
        <v>-860</v>
      </c>
      <c r="F293" s="22">
        <f t="shared" si="78"/>
        <v>0</v>
      </c>
      <c r="G293" s="22">
        <f t="shared" si="78"/>
        <v>0</v>
      </c>
      <c r="H293" s="22">
        <f t="shared" si="78"/>
        <v>-860</v>
      </c>
      <c r="I293" s="22">
        <f t="shared" si="78"/>
        <v>0</v>
      </c>
      <c r="J293" s="38"/>
    </row>
    <row r="294" spans="1:10">
      <c r="A294" s="20">
        <v>2082001</v>
      </c>
      <c r="B294" s="20" t="s">
        <v>492</v>
      </c>
      <c r="C294" s="33">
        <v>10</v>
      </c>
      <c r="D294" s="33">
        <f t="shared" si="70"/>
        <v>10</v>
      </c>
      <c r="E294" s="33">
        <f t="shared" si="71"/>
        <v>0</v>
      </c>
      <c r="F294" s="23"/>
      <c r="G294" s="23"/>
      <c r="H294" s="23"/>
      <c r="I294" s="23"/>
      <c r="J294" s="38"/>
    </row>
    <row r="295" spans="1:10">
      <c r="A295" s="20">
        <v>2082002</v>
      </c>
      <c r="B295" s="20" t="s">
        <v>493</v>
      </c>
      <c r="C295" s="33">
        <v>1452.97</v>
      </c>
      <c r="D295" s="33">
        <f t="shared" si="70"/>
        <v>592.97</v>
      </c>
      <c r="E295" s="33">
        <f t="shared" si="71"/>
        <v>-860</v>
      </c>
      <c r="F295" s="23"/>
      <c r="G295" s="23"/>
      <c r="H295" s="23">
        <v>-860</v>
      </c>
      <c r="I295" s="23"/>
      <c r="J295" s="39" t="s">
        <v>105</v>
      </c>
    </row>
    <row r="296" spans="1:10">
      <c r="A296" s="20">
        <v>20825</v>
      </c>
      <c r="B296" s="20" t="s">
        <v>494</v>
      </c>
      <c r="C296" s="33">
        <f t="shared" ref="C296:I296" si="79">C297</f>
        <v>85</v>
      </c>
      <c r="D296" s="33">
        <f t="shared" si="79"/>
        <v>85</v>
      </c>
      <c r="E296" s="33">
        <f t="shared" si="79"/>
        <v>0</v>
      </c>
      <c r="F296" s="22">
        <f t="shared" si="79"/>
        <v>0</v>
      </c>
      <c r="G296" s="22">
        <f t="shared" si="79"/>
        <v>0</v>
      </c>
      <c r="H296" s="22">
        <f t="shared" si="79"/>
        <v>0</v>
      </c>
      <c r="I296" s="22">
        <f t="shared" si="79"/>
        <v>0</v>
      </c>
      <c r="J296" s="38"/>
    </row>
    <row r="297" spans="1:10">
      <c r="A297" s="20">
        <v>2082502</v>
      </c>
      <c r="B297" s="20" t="s">
        <v>495</v>
      </c>
      <c r="C297" s="33">
        <v>85</v>
      </c>
      <c r="D297" s="33">
        <f t="shared" si="70"/>
        <v>85</v>
      </c>
      <c r="E297" s="33">
        <f t="shared" si="71"/>
        <v>0</v>
      </c>
      <c r="F297" s="23"/>
      <c r="G297" s="23"/>
      <c r="H297" s="23"/>
      <c r="I297" s="23"/>
      <c r="J297" s="38"/>
    </row>
    <row r="298" spans="1:10">
      <c r="A298" s="20">
        <v>20826</v>
      </c>
      <c r="B298" s="20" t="s">
        <v>496</v>
      </c>
      <c r="C298" s="33">
        <f t="shared" ref="C298:I298" si="80">SUM(C299:C300)</f>
        <v>8170</v>
      </c>
      <c r="D298" s="33">
        <f t="shared" si="80"/>
        <v>5703</v>
      </c>
      <c r="E298" s="33">
        <f t="shared" si="80"/>
        <v>-2467</v>
      </c>
      <c r="F298" s="22">
        <f t="shared" si="80"/>
        <v>0</v>
      </c>
      <c r="G298" s="22">
        <f t="shared" si="80"/>
        <v>0</v>
      </c>
      <c r="H298" s="22">
        <f t="shared" si="80"/>
        <v>-2467</v>
      </c>
      <c r="I298" s="22">
        <f t="shared" si="80"/>
        <v>0</v>
      </c>
      <c r="J298" s="38"/>
    </row>
    <row r="299" spans="1:10">
      <c r="A299" s="20">
        <v>2082601</v>
      </c>
      <c r="B299" s="20" t="s">
        <v>497</v>
      </c>
      <c r="C299" s="33">
        <v>170</v>
      </c>
      <c r="D299" s="33">
        <f t="shared" si="70"/>
        <v>5703</v>
      </c>
      <c r="E299" s="33">
        <f t="shared" si="71"/>
        <v>5533</v>
      </c>
      <c r="F299" s="23"/>
      <c r="G299" s="23"/>
      <c r="H299" s="23">
        <v>5533</v>
      </c>
      <c r="I299" s="23"/>
      <c r="J299" s="39" t="s">
        <v>104</v>
      </c>
    </row>
    <row r="300" spans="1:10">
      <c r="A300" s="20">
        <v>2082699</v>
      </c>
      <c r="B300" s="20" t="s">
        <v>498</v>
      </c>
      <c r="C300" s="33">
        <v>8000</v>
      </c>
      <c r="D300" s="33">
        <f t="shared" si="70"/>
        <v>0</v>
      </c>
      <c r="E300" s="33">
        <f t="shared" si="71"/>
        <v>-8000</v>
      </c>
      <c r="F300" s="23"/>
      <c r="G300" s="23"/>
      <c r="H300" s="23">
        <v>-8000</v>
      </c>
      <c r="I300" s="23"/>
      <c r="J300" s="39" t="s">
        <v>105</v>
      </c>
    </row>
    <row r="301" spans="1:10">
      <c r="A301" s="20">
        <v>20827</v>
      </c>
      <c r="B301" s="20" t="s">
        <v>499</v>
      </c>
      <c r="C301" s="33">
        <f t="shared" ref="C301:I301" si="81">SUM(C302:C304)</f>
        <v>244.99</v>
      </c>
      <c r="D301" s="33">
        <f t="shared" si="81"/>
        <v>244.99</v>
      </c>
      <c r="E301" s="33">
        <f t="shared" si="81"/>
        <v>0</v>
      </c>
      <c r="F301" s="22">
        <f t="shared" si="81"/>
        <v>0</v>
      </c>
      <c r="G301" s="22">
        <f t="shared" si="81"/>
        <v>0</v>
      </c>
      <c r="H301" s="22">
        <f t="shared" si="81"/>
        <v>0</v>
      </c>
      <c r="I301" s="22">
        <f t="shared" si="81"/>
        <v>0</v>
      </c>
      <c r="J301" s="38"/>
    </row>
    <row r="302" spans="1:10">
      <c r="A302" s="20">
        <v>2082701</v>
      </c>
      <c r="B302" s="20" t="s">
        <v>500</v>
      </c>
      <c r="C302" s="33">
        <v>98.17</v>
      </c>
      <c r="D302" s="33">
        <f t="shared" si="70"/>
        <v>98.17</v>
      </c>
      <c r="E302" s="33">
        <f t="shared" si="71"/>
        <v>0</v>
      </c>
      <c r="F302" s="23"/>
      <c r="G302" s="23"/>
      <c r="H302" s="23"/>
      <c r="I302" s="23"/>
      <c r="J302" s="38"/>
    </row>
    <row r="303" spans="1:10">
      <c r="A303" s="20">
        <v>2082702</v>
      </c>
      <c r="B303" s="20" t="s">
        <v>501</v>
      </c>
      <c r="C303" s="33">
        <v>80.8</v>
      </c>
      <c r="D303" s="33">
        <f t="shared" si="70"/>
        <v>80.8</v>
      </c>
      <c r="E303" s="33">
        <f t="shared" si="71"/>
        <v>0</v>
      </c>
      <c r="F303" s="23"/>
      <c r="G303" s="23"/>
      <c r="H303" s="23"/>
      <c r="I303" s="23"/>
      <c r="J303" s="38"/>
    </row>
    <row r="304" spans="1:10">
      <c r="A304" s="20">
        <v>2082703</v>
      </c>
      <c r="B304" s="20" t="s">
        <v>502</v>
      </c>
      <c r="C304" s="33">
        <v>66.02</v>
      </c>
      <c r="D304" s="33">
        <f t="shared" si="70"/>
        <v>66.02</v>
      </c>
      <c r="E304" s="33">
        <f t="shared" si="71"/>
        <v>0</v>
      </c>
      <c r="F304" s="23"/>
      <c r="G304" s="23"/>
      <c r="H304" s="23"/>
      <c r="I304" s="23"/>
      <c r="J304" s="38"/>
    </row>
    <row r="305" spans="1:10">
      <c r="A305" s="20">
        <v>20899</v>
      </c>
      <c r="B305" s="20" t="s">
        <v>503</v>
      </c>
      <c r="C305" s="33">
        <f t="shared" ref="C305:I305" si="82">C306</f>
        <v>181.5</v>
      </c>
      <c r="D305" s="33">
        <f t="shared" si="82"/>
        <v>181.5</v>
      </c>
      <c r="E305" s="33">
        <f t="shared" si="82"/>
        <v>0</v>
      </c>
      <c r="F305" s="22">
        <f t="shared" si="82"/>
        <v>0</v>
      </c>
      <c r="G305" s="22">
        <f t="shared" si="82"/>
        <v>0</v>
      </c>
      <c r="H305" s="22">
        <f t="shared" si="82"/>
        <v>0</v>
      </c>
      <c r="I305" s="22">
        <f t="shared" si="82"/>
        <v>0</v>
      </c>
      <c r="J305" s="38"/>
    </row>
    <row r="306" spans="1:10">
      <c r="A306" s="20">
        <v>2089901</v>
      </c>
      <c r="B306" s="20" t="s">
        <v>504</v>
      </c>
      <c r="C306" s="33">
        <v>181.5</v>
      </c>
      <c r="D306" s="33">
        <f t="shared" si="70"/>
        <v>181.5</v>
      </c>
      <c r="E306" s="33">
        <f t="shared" si="71"/>
        <v>0</v>
      </c>
      <c r="F306" s="23"/>
      <c r="G306" s="23"/>
      <c r="H306" s="23"/>
      <c r="I306" s="23"/>
      <c r="J306" s="38"/>
    </row>
    <row r="307" spans="1:10">
      <c r="A307" s="42">
        <v>210</v>
      </c>
      <c r="B307" s="3" t="s">
        <v>74</v>
      </c>
      <c r="C307" s="32">
        <f>C308+C311+C316+C323+C329+C331+C335+C342+C345+C350+C348</f>
        <v>15057.210000000001</v>
      </c>
      <c r="D307" s="32">
        <f t="shared" ref="D307:I307" si="83">D308+D311+D316+D323+D329+D331+D335+D342+D345+D350+D348</f>
        <v>16318.2</v>
      </c>
      <c r="E307" s="32">
        <f t="shared" si="83"/>
        <v>1260.9900000000002</v>
      </c>
      <c r="F307" s="21">
        <f t="shared" si="83"/>
        <v>170.38</v>
      </c>
      <c r="G307" s="21">
        <f t="shared" si="83"/>
        <v>84.610000000000014</v>
      </c>
      <c r="H307" s="21">
        <f t="shared" si="83"/>
        <v>1006</v>
      </c>
      <c r="I307" s="21">
        <f t="shared" si="83"/>
        <v>0</v>
      </c>
      <c r="J307" s="43"/>
    </row>
    <row r="308" spans="1:10">
      <c r="A308" s="20">
        <v>21001</v>
      </c>
      <c r="B308" s="20" t="s">
        <v>505</v>
      </c>
      <c r="C308" s="33">
        <f t="shared" ref="C308:I308" si="84">SUM(C309:C310)</f>
        <v>624.77</v>
      </c>
      <c r="D308" s="33">
        <f t="shared" si="84"/>
        <v>729.06999999999994</v>
      </c>
      <c r="E308" s="33">
        <f t="shared" si="84"/>
        <v>104.3</v>
      </c>
      <c r="F308" s="22">
        <f t="shared" si="84"/>
        <v>62.38</v>
      </c>
      <c r="G308" s="22">
        <f t="shared" si="84"/>
        <v>41.92</v>
      </c>
      <c r="H308" s="22">
        <f t="shared" si="84"/>
        <v>0</v>
      </c>
      <c r="I308" s="22">
        <f t="shared" si="84"/>
        <v>0</v>
      </c>
      <c r="J308" s="38"/>
    </row>
    <row r="309" spans="1:10" ht="24">
      <c r="A309" s="20">
        <v>2100101</v>
      </c>
      <c r="B309" s="20" t="s">
        <v>506</v>
      </c>
      <c r="C309" s="33">
        <v>466.49</v>
      </c>
      <c r="D309" s="33">
        <f t="shared" si="70"/>
        <v>503.43</v>
      </c>
      <c r="E309" s="33">
        <f t="shared" si="71"/>
        <v>36.94</v>
      </c>
      <c r="F309" s="23"/>
      <c r="G309" s="23">
        <v>36.94</v>
      </c>
      <c r="H309" s="23"/>
      <c r="I309" s="23"/>
      <c r="J309" s="39" t="s">
        <v>386</v>
      </c>
    </row>
    <row r="310" spans="1:10">
      <c r="A310" s="20">
        <v>2100199</v>
      </c>
      <c r="B310" s="20" t="s">
        <v>507</v>
      </c>
      <c r="C310" s="33">
        <v>158.28</v>
      </c>
      <c r="D310" s="33">
        <f t="shared" si="70"/>
        <v>225.64</v>
      </c>
      <c r="E310" s="33">
        <f t="shared" si="71"/>
        <v>67.36</v>
      </c>
      <c r="F310" s="23">
        <v>62.38</v>
      </c>
      <c r="G310" s="23">
        <v>4.9800000000000004</v>
      </c>
      <c r="H310" s="23"/>
      <c r="I310" s="23"/>
      <c r="J310" s="39" t="s">
        <v>508</v>
      </c>
    </row>
    <row r="311" spans="1:10">
      <c r="A311" s="20">
        <v>21002</v>
      </c>
      <c r="B311" s="20" t="s">
        <v>509</v>
      </c>
      <c r="C311" s="33">
        <f t="shared" ref="C311:I311" si="85">SUM(C312:C315)</f>
        <v>550.45000000000005</v>
      </c>
      <c r="D311" s="33">
        <f t="shared" si="85"/>
        <v>2550.4499999999998</v>
      </c>
      <c r="E311" s="33">
        <f t="shared" si="85"/>
        <v>2000</v>
      </c>
      <c r="F311" s="22">
        <f t="shared" si="85"/>
        <v>0</v>
      </c>
      <c r="G311" s="22">
        <f t="shared" si="85"/>
        <v>0</v>
      </c>
      <c r="H311" s="22">
        <f t="shared" si="85"/>
        <v>2000</v>
      </c>
      <c r="I311" s="22">
        <f t="shared" si="85"/>
        <v>0</v>
      </c>
      <c r="J311" s="38"/>
    </row>
    <row r="312" spans="1:10">
      <c r="A312" s="20">
        <v>2100201</v>
      </c>
      <c r="B312" s="20" t="s">
        <v>510</v>
      </c>
      <c r="C312" s="33">
        <v>39.450000000000003</v>
      </c>
      <c r="D312" s="33">
        <f t="shared" si="70"/>
        <v>39.450000000000003</v>
      </c>
      <c r="E312" s="33">
        <f t="shared" si="71"/>
        <v>0</v>
      </c>
      <c r="F312" s="23"/>
      <c r="G312" s="23"/>
      <c r="H312" s="23"/>
      <c r="I312" s="23"/>
      <c r="J312" s="38"/>
    </row>
    <row r="313" spans="1:10">
      <c r="A313" s="20">
        <v>2100202</v>
      </c>
      <c r="B313" s="20" t="s">
        <v>511</v>
      </c>
      <c r="C313" s="33">
        <v>40</v>
      </c>
      <c r="D313" s="33">
        <f t="shared" si="70"/>
        <v>40</v>
      </c>
      <c r="E313" s="33">
        <f t="shared" si="71"/>
        <v>0</v>
      </c>
      <c r="F313" s="23"/>
      <c r="G313" s="23"/>
      <c r="H313" s="23"/>
      <c r="I313" s="23"/>
      <c r="J313" s="38"/>
    </row>
    <row r="314" spans="1:10">
      <c r="A314" s="20">
        <v>2100205</v>
      </c>
      <c r="B314" s="20" t="s">
        <v>512</v>
      </c>
      <c r="C314" s="33">
        <v>50</v>
      </c>
      <c r="D314" s="33">
        <f t="shared" si="70"/>
        <v>50</v>
      </c>
      <c r="E314" s="33">
        <f t="shared" si="71"/>
        <v>0</v>
      </c>
      <c r="F314" s="23"/>
      <c r="G314" s="23"/>
      <c r="H314" s="23"/>
      <c r="I314" s="23"/>
      <c r="J314" s="38"/>
    </row>
    <row r="315" spans="1:10">
      <c r="A315" s="20">
        <v>2100299</v>
      </c>
      <c r="B315" s="20" t="s">
        <v>513</v>
      </c>
      <c r="C315" s="33">
        <v>421</v>
      </c>
      <c r="D315" s="33">
        <f t="shared" si="70"/>
        <v>2421</v>
      </c>
      <c r="E315" s="33">
        <f t="shared" si="71"/>
        <v>2000</v>
      </c>
      <c r="F315" s="23"/>
      <c r="G315" s="23"/>
      <c r="H315" s="23">
        <v>2000</v>
      </c>
      <c r="I315" s="23"/>
      <c r="J315" s="39" t="s">
        <v>104</v>
      </c>
    </row>
    <row r="316" spans="1:10">
      <c r="A316" s="20">
        <v>21004</v>
      </c>
      <c r="B316" s="20" t="s">
        <v>514</v>
      </c>
      <c r="C316" s="33">
        <f t="shared" ref="C316:I316" si="86">SUM(C317:C322)</f>
        <v>8648.74</v>
      </c>
      <c r="D316" s="33">
        <f t="shared" si="86"/>
        <v>7499.47</v>
      </c>
      <c r="E316" s="33">
        <f t="shared" si="86"/>
        <v>-1149.27</v>
      </c>
      <c r="F316" s="22">
        <f t="shared" si="86"/>
        <v>108</v>
      </c>
      <c r="G316" s="22">
        <f t="shared" si="86"/>
        <v>14.73</v>
      </c>
      <c r="H316" s="22">
        <f t="shared" si="86"/>
        <v>-1272</v>
      </c>
      <c r="I316" s="22">
        <f t="shared" si="86"/>
        <v>0</v>
      </c>
      <c r="J316" s="38"/>
    </row>
    <row r="317" spans="1:10">
      <c r="A317" s="20">
        <v>2100401</v>
      </c>
      <c r="B317" s="20" t="s">
        <v>515</v>
      </c>
      <c r="C317" s="33">
        <v>2812.3</v>
      </c>
      <c r="D317" s="33">
        <f t="shared" si="70"/>
        <v>2912.3</v>
      </c>
      <c r="E317" s="33">
        <f t="shared" si="71"/>
        <v>100</v>
      </c>
      <c r="F317" s="23">
        <v>100</v>
      </c>
      <c r="G317" s="23"/>
      <c r="H317" s="23"/>
      <c r="I317" s="23"/>
      <c r="J317" s="39" t="s">
        <v>508</v>
      </c>
    </row>
    <row r="318" spans="1:10">
      <c r="A318" s="20">
        <v>2100402</v>
      </c>
      <c r="B318" s="20" t="s">
        <v>516</v>
      </c>
      <c r="C318" s="33">
        <v>252.42</v>
      </c>
      <c r="D318" s="33">
        <f t="shared" si="70"/>
        <v>275.14999999999998</v>
      </c>
      <c r="E318" s="33">
        <f t="shared" si="71"/>
        <v>22.73</v>
      </c>
      <c r="F318" s="23">
        <v>8</v>
      </c>
      <c r="G318" s="23">
        <v>14.73</v>
      </c>
      <c r="H318" s="23"/>
      <c r="I318" s="23"/>
      <c r="J318" s="38"/>
    </row>
    <row r="319" spans="1:10">
      <c r="A319" s="20">
        <v>2100403</v>
      </c>
      <c r="B319" s="20" t="s">
        <v>517</v>
      </c>
      <c r="C319" s="33">
        <v>2951.62</v>
      </c>
      <c r="D319" s="33">
        <f t="shared" si="70"/>
        <v>165.61999999999989</v>
      </c>
      <c r="E319" s="33">
        <f t="shared" si="71"/>
        <v>-2786</v>
      </c>
      <c r="F319" s="23"/>
      <c r="G319" s="23"/>
      <c r="H319" s="23">
        <v>-2786</v>
      </c>
      <c r="I319" s="23"/>
      <c r="J319" s="39" t="s">
        <v>105</v>
      </c>
    </row>
    <row r="320" spans="1:10">
      <c r="A320" s="20">
        <v>2100406</v>
      </c>
      <c r="B320" s="20" t="s">
        <v>518</v>
      </c>
      <c r="C320" s="33">
        <v>1637.4</v>
      </c>
      <c r="D320" s="33">
        <f t="shared" si="70"/>
        <v>3137.4</v>
      </c>
      <c r="E320" s="33">
        <f t="shared" si="71"/>
        <v>1500</v>
      </c>
      <c r="F320" s="23"/>
      <c r="G320" s="23"/>
      <c r="H320" s="23">
        <v>1500</v>
      </c>
      <c r="I320" s="23"/>
      <c r="J320" s="39" t="s">
        <v>104</v>
      </c>
    </row>
    <row r="321" spans="1:10">
      <c r="A321" s="20">
        <v>2100408</v>
      </c>
      <c r="B321" s="20" t="s">
        <v>519</v>
      </c>
      <c r="C321" s="33"/>
      <c r="D321" s="33">
        <f t="shared" si="70"/>
        <v>14</v>
      </c>
      <c r="E321" s="33">
        <f t="shared" si="71"/>
        <v>14</v>
      </c>
      <c r="F321" s="23"/>
      <c r="G321" s="23"/>
      <c r="H321" s="23">
        <v>14</v>
      </c>
      <c r="I321" s="23"/>
      <c r="J321" s="38"/>
    </row>
    <row r="322" spans="1:10">
      <c r="A322" s="20">
        <v>2100409</v>
      </c>
      <c r="B322" s="20" t="s">
        <v>520</v>
      </c>
      <c r="C322" s="33">
        <v>995</v>
      </c>
      <c r="D322" s="33">
        <f t="shared" si="70"/>
        <v>995</v>
      </c>
      <c r="E322" s="33">
        <f t="shared" si="71"/>
        <v>0</v>
      </c>
      <c r="F322" s="23"/>
      <c r="G322" s="23"/>
      <c r="H322" s="23"/>
      <c r="I322" s="23"/>
      <c r="J322" s="38"/>
    </row>
    <row r="323" spans="1:10">
      <c r="A323" s="20">
        <v>21005</v>
      </c>
      <c r="B323" s="20" t="s">
        <v>521</v>
      </c>
      <c r="C323" s="33">
        <f t="shared" ref="C323:I323" si="87">SUM(C324:C328)</f>
        <v>755.17000000000007</v>
      </c>
      <c r="D323" s="33">
        <f t="shared" si="87"/>
        <v>755.17000000000007</v>
      </c>
      <c r="E323" s="33">
        <f t="shared" si="87"/>
        <v>0</v>
      </c>
      <c r="F323" s="22">
        <f t="shared" si="87"/>
        <v>0</v>
      </c>
      <c r="G323" s="22">
        <f t="shared" si="87"/>
        <v>0</v>
      </c>
      <c r="H323" s="22">
        <f t="shared" si="87"/>
        <v>0</v>
      </c>
      <c r="I323" s="22">
        <f t="shared" si="87"/>
        <v>0</v>
      </c>
      <c r="J323" s="38"/>
    </row>
    <row r="324" spans="1:10">
      <c r="A324" s="20">
        <v>2100501</v>
      </c>
      <c r="B324" s="20" t="s">
        <v>522</v>
      </c>
      <c r="C324" s="33">
        <v>368.95</v>
      </c>
      <c r="D324" s="33">
        <f t="shared" si="70"/>
        <v>368.95</v>
      </c>
      <c r="E324" s="33">
        <f t="shared" si="71"/>
        <v>0</v>
      </c>
      <c r="F324" s="23"/>
      <c r="G324" s="23"/>
      <c r="H324" s="23"/>
      <c r="I324" s="23"/>
      <c r="J324" s="38"/>
    </row>
    <row r="325" spans="1:10">
      <c r="A325" s="20">
        <v>2100502</v>
      </c>
      <c r="B325" s="20" t="s">
        <v>523</v>
      </c>
      <c r="C325" s="33">
        <v>8.3699999999999992</v>
      </c>
      <c r="D325" s="33">
        <f t="shared" si="70"/>
        <v>8.3699999999999992</v>
      </c>
      <c r="E325" s="33">
        <f t="shared" si="71"/>
        <v>0</v>
      </c>
      <c r="F325" s="23"/>
      <c r="G325" s="23"/>
      <c r="H325" s="23"/>
      <c r="I325" s="23"/>
      <c r="J325" s="38"/>
    </row>
    <row r="326" spans="1:10">
      <c r="A326" s="20">
        <v>2100503</v>
      </c>
      <c r="B326" s="20" t="s">
        <v>524</v>
      </c>
      <c r="C326" s="33">
        <v>7.85</v>
      </c>
      <c r="D326" s="33">
        <f t="shared" ref="D326:D388" si="88">C326+E326</f>
        <v>7.85</v>
      </c>
      <c r="E326" s="33">
        <f t="shared" ref="E326:E388" si="89">SUM(F326:I326)</f>
        <v>0</v>
      </c>
      <c r="F326" s="23"/>
      <c r="G326" s="23"/>
      <c r="H326" s="23"/>
      <c r="I326" s="23"/>
      <c r="J326" s="38"/>
    </row>
    <row r="327" spans="1:10">
      <c r="A327" s="20">
        <v>2100508</v>
      </c>
      <c r="B327" s="20" t="s">
        <v>525</v>
      </c>
      <c r="C327" s="33">
        <v>240</v>
      </c>
      <c r="D327" s="33">
        <f t="shared" si="88"/>
        <v>240</v>
      </c>
      <c r="E327" s="33">
        <f t="shared" si="89"/>
        <v>0</v>
      </c>
      <c r="F327" s="23"/>
      <c r="G327" s="23"/>
      <c r="H327" s="23"/>
      <c r="I327" s="23"/>
      <c r="J327" s="38"/>
    </row>
    <row r="328" spans="1:10">
      <c r="A328" s="20">
        <v>2100510</v>
      </c>
      <c r="B328" s="20" t="s">
        <v>526</v>
      </c>
      <c r="C328" s="33">
        <v>130</v>
      </c>
      <c r="D328" s="33">
        <f t="shared" si="88"/>
        <v>130</v>
      </c>
      <c r="E328" s="33">
        <f t="shared" si="89"/>
        <v>0</v>
      </c>
      <c r="F328" s="23"/>
      <c r="G328" s="23"/>
      <c r="H328" s="23"/>
      <c r="I328" s="23"/>
      <c r="J328" s="38"/>
    </row>
    <row r="329" spans="1:10">
      <c r="A329" s="20">
        <v>21006</v>
      </c>
      <c r="B329" s="20" t="s">
        <v>527</v>
      </c>
      <c r="C329" s="33">
        <f t="shared" ref="C329:I329" si="90">C330</f>
        <v>12</v>
      </c>
      <c r="D329" s="33">
        <f t="shared" si="90"/>
        <v>12</v>
      </c>
      <c r="E329" s="33">
        <f t="shared" si="90"/>
        <v>0</v>
      </c>
      <c r="F329" s="22">
        <f t="shared" si="90"/>
        <v>0</v>
      </c>
      <c r="G329" s="22">
        <f t="shared" si="90"/>
        <v>0</v>
      </c>
      <c r="H329" s="22">
        <f t="shared" si="90"/>
        <v>0</v>
      </c>
      <c r="I329" s="22">
        <f t="shared" si="90"/>
        <v>0</v>
      </c>
      <c r="J329" s="38"/>
    </row>
    <row r="330" spans="1:10">
      <c r="A330" s="20">
        <v>2100699</v>
      </c>
      <c r="B330" s="20" t="s">
        <v>528</v>
      </c>
      <c r="C330" s="33">
        <v>12</v>
      </c>
      <c r="D330" s="33">
        <f t="shared" si="88"/>
        <v>12</v>
      </c>
      <c r="E330" s="33">
        <f t="shared" si="89"/>
        <v>0</v>
      </c>
      <c r="F330" s="23"/>
      <c r="G330" s="23"/>
      <c r="H330" s="23"/>
      <c r="I330" s="23"/>
      <c r="J330" s="38"/>
    </row>
    <row r="331" spans="1:10">
      <c r="A331" s="20">
        <v>21007</v>
      </c>
      <c r="B331" s="20" t="s">
        <v>529</v>
      </c>
      <c r="C331" s="33">
        <f t="shared" ref="C331:I331" si="91">SUM(C333:C334)</f>
        <v>318.04000000000002</v>
      </c>
      <c r="D331" s="33">
        <f t="shared" si="91"/>
        <v>318.04000000000002</v>
      </c>
      <c r="E331" s="33">
        <f t="shared" si="91"/>
        <v>0</v>
      </c>
      <c r="F331" s="22">
        <f t="shared" si="91"/>
        <v>0</v>
      </c>
      <c r="G331" s="22">
        <f t="shared" si="91"/>
        <v>0</v>
      </c>
      <c r="H331" s="22">
        <f t="shared" si="91"/>
        <v>0</v>
      </c>
      <c r="I331" s="22">
        <f t="shared" si="91"/>
        <v>0</v>
      </c>
      <c r="J331" s="38"/>
    </row>
    <row r="332" spans="1:10">
      <c r="A332" s="20">
        <v>2100717</v>
      </c>
      <c r="B332" s="20" t="s">
        <v>530</v>
      </c>
      <c r="C332" s="33"/>
      <c r="D332" s="33">
        <f t="shared" si="88"/>
        <v>22</v>
      </c>
      <c r="E332" s="33">
        <f t="shared" si="89"/>
        <v>22</v>
      </c>
      <c r="F332" s="23"/>
      <c r="G332" s="23"/>
      <c r="H332" s="23">
        <v>22</v>
      </c>
      <c r="I332" s="23"/>
      <c r="J332" s="38"/>
    </row>
    <row r="333" spans="1:10">
      <c r="A333" s="20">
        <v>2100716</v>
      </c>
      <c r="B333" s="20" t="s">
        <v>531</v>
      </c>
      <c r="C333" s="33">
        <v>16.989999999999998</v>
      </c>
      <c r="D333" s="33">
        <f t="shared" si="88"/>
        <v>16.989999999999998</v>
      </c>
      <c r="E333" s="33">
        <f t="shared" si="89"/>
        <v>0</v>
      </c>
      <c r="F333" s="23"/>
      <c r="G333" s="23"/>
      <c r="H333" s="23"/>
      <c r="I333" s="23"/>
      <c r="J333" s="38"/>
    </row>
    <row r="334" spans="1:10">
      <c r="A334" s="20">
        <v>2100799</v>
      </c>
      <c r="B334" s="20" t="s">
        <v>532</v>
      </c>
      <c r="C334" s="33">
        <v>301.05</v>
      </c>
      <c r="D334" s="33">
        <f t="shared" si="88"/>
        <v>301.05</v>
      </c>
      <c r="E334" s="33">
        <f t="shared" si="89"/>
        <v>0</v>
      </c>
      <c r="F334" s="23"/>
      <c r="G334" s="23"/>
      <c r="H334" s="23"/>
      <c r="I334" s="23"/>
      <c r="J334" s="38"/>
    </row>
    <row r="335" spans="1:10">
      <c r="A335" s="20">
        <v>21010</v>
      </c>
      <c r="B335" s="20" t="s">
        <v>533</v>
      </c>
      <c r="C335" s="33">
        <f t="shared" ref="C335:I335" si="92">SUM(C336:C341)</f>
        <v>1964.3000000000002</v>
      </c>
      <c r="D335" s="33">
        <f t="shared" si="92"/>
        <v>1672.2600000000002</v>
      </c>
      <c r="E335" s="33">
        <f t="shared" si="92"/>
        <v>-292.03999999999996</v>
      </c>
      <c r="F335" s="22">
        <f t="shared" si="92"/>
        <v>0</v>
      </c>
      <c r="G335" s="22">
        <f t="shared" si="92"/>
        <v>27.96</v>
      </c>
      <c r="H335" s="22">
        <f t="shared" si="92"/>
        <v>-320</v>
      </c>
      <c r="I335" s="22">
        <f t="shared" si="92"/>
        <v>0</v>
      </c>
      <c r="J335" s="38"/>
    </row>
    <row r="336" spans="1:10" ht="24">
      <c r="A336" s="20">
        <v>2101001</v>
      </c>
      <c r="B336" s="20" t="s">
        <v>534</v>
      </c>
      <c r="C336" s="33">
        <v>891.05</v>
      </c>
      <c r="D336" s="33">
        <f t="shared" si="88"/>
        <v>919.01</v>
      </c>
      <c r="E336" s="33">
        <f t="shared" si="89"/>
        <v>27.96</v>
      </c>
      <c r="F336" s="23"/>
      <c r="G336" s="23">
        <v>27.96</v>
      </c>
      <c r="H336" s="23"/>
      <c r="I336" s="23"/>
      <c r="J336" s="39" t="s">
        <v>386</v>
      </c>
    </row>
    <row r="337" spans="1:10" ht="24.75">
      <c r="A337" s="20">
        <v>2101002</v>
      </c>
      <c r="B337" s="20" t="s">
        <v>535</v>
      </c>
      <c r="C337" s="33">
        <v>41</v>
      </c>
      <c r="D337" s="33">
        <f t="shared" si="88"/>
        <v>41</v>
      </c>
      <c r="E337" s="33">
        <f t="shared" si="89"/>
        <v>0</v>
      </c>
      <c r="F337" s="23"/>
      <c r="G337" s="23"/>
      <c r="H337" s="23"/>
      <c r="I337" s="23"/>
      <c r="J337" s="38"/>
    </row>
    <row r="338" spans="1:10">
      <c r="A338" s="20">
        <v>2101012</v>
      </c>
      <c r="B338" s="20" t="s">
        <v>536</v>
      </c>
      <c r="C338" s="33">
        <v>138.19999999999999</v>
      </c>
      <c r="D338" s="33">
        <f t="shared" si="88"/>
        <v>138.19999999999999</v>
      </c>
      <c r="E338" s="33">
        <f t="shared" si="89"/>
        <v>0</v>
      </c>
      <c r="F338" s="23"/>
      <c r="G338" s="23"/>
      <c r="H338" s="23"/>
      <c r="I338" s="23"/>
      <c r="J338" s="38"/>
    </row>
    <row r="339" spans="1:10">
      <c r="A339" s="20">
        <v>2101016</v>
      </c>
      <c r="B339" s="20" t="s">
        <v>537</v>
      </c>
      <c r="C339" s="33">
        <v>124.38</v>
      </c>
      <c r="D339" s="33">
        <f t="shared" si="88"/>
        <v>324.38</v>
      </c>
      <c r="E339" s="33">
        <f t="shared" si="89"/>
        <v>200</v>
      </c>
      <c r="F339" s="23"/>
      <c r="G339" s="23"/>
      <c r="H339" s="23">
        <v>200</v>
      </c>
      <c r="I339" s="23"/>
      <c r="J339" s="39" t="s">
        <v>104</v>
      </c>
    </row>
    <row r="340" spans="1:10">
      <c r="A340" s="20">
        <v>2101050</v>
      </c>
      <c r="B340" s="20" t="s">
        <v>538</v>
      </c>
      <c r="C340" s="33">
        <v>37.67</v>
      </c>
      <c r="D340" s="33">
        <f t="shared" si="88"/>
        <v>37.67</v>
      </c>
      <c r="E340" s="33">
        <f t="shared" si="89"/>
        <v>0</v>
      </c>
      <c r="F340" s="23"/>
      <c r="G340" s="23"/>
      <c r="H340" s="23"/>
      <c r="I340" s="23"/>
      <c r="J340" s="38"/>
    </row>
    <row r="341" spans="1:10">
      <c r="A341" s="20">
        <v>2101099</v>
      </c>
      <c r="B341" s="20" t="s">
        <v>539</v>
      </c>
      <c r="C341" s="33">
        <v>732</v>
      </c>
      <c r="D341" s="33">
        <f t="shared" si="88"/>
        <v>212</v>
      </c>
      <c r="E341" s="33">
        <f t="shared" si="89"/>
        <v>-520</v>
      </c>
      <c r="F341" s="23"/>
      <c r="G341" s="23"/>
      <c r="H341" s="23">
        <v>-520</v>
      </c>
      <c r="I341" s="23"/>
      <c r="J341" s="39" t="s">
        <v>105</v>
      </c>
    </row>
    <row r="342" spans="1:10">
      <c r="A342" s="20">
        <v>21011</v>
      </c>
      <c r="B342" s="20" t="s">
        <v>540</v>
      </c>
      <c r="C342" s="33">
        <f t="shared" ref="C342:I342" si="93">SUM(C343:C344)</f>
        <v>1950.74</v>
      </c>
      <c r="D342" s="33">
        <f t="shared" si="93"/>
        <v>1950.74</v>
      </c>
      <c r="E342" s="33">
        <f t="shared" si="93"/>
        <v>0</v>
      </c>
      <c r="F342" s="22">
        <f t="shared" si="93"/>
        <v>0</v>
      </c>
      <c r="G342" s="22">
        <f t="shared" si="93"/>
        <v>0</v>
      </c>
      <c r="H342" s="22">
        <f t="shared" si="93"/>
        <v>0</v>
      </c>
      <c r="I342" s="22">
        <f t="shared" si="93"/>
        <v>0</v>
      </c>
      <c r="J342" s="38"/>
    </row>
    <row r="343" spans="1:10">
      <c r="A343" s="20">
        <v>2101101</v>
      </c>
      <c r="B343" s="20" t="s">
        <v>522</v>
      </c>
      <c r="C343" s="33">
        <v>1336.73</v>
      </c>
      <c r="D343" s="33">
        <f t="shared" si="88"/>
        <v>1336.73</v>
      </c>
      <c r="E343" s="33">
        <f t="shared" si="89"/>
        <v>0</v>
      </c>
      <c r="F343" s="23"/>
      <c r="G343" s="23"/>
      <c r="H343" s="23"/>
      <c r="I343" s="23"/>
      <c r="J343" s="38"/>
    </row>
    <row r="344" spans="1:10">
      <c r="A344" s="20">
        <v>2101102</v>
      </c>
      <c r="B344" s="20" t="s">
        <v>523</v>
      </c>
      <c r="C344" s="33">
        <v>614.01</v>
      </c>
      <c r="D344" s="33">
        <f t="shared" si="88"/>
        <v>614.01</v>
      </c>
      <c r="E344" s="33">
        <f t="shared" si="89"/>
        <v>0</v>
      </c>
      <c r="F344" s="23"/>
      <c r="G344" s="23"/>
      <c r="H344" s="23"/>
      <c r="I344" s="23"/>
      <c r="J344" s="38"/>
    </row>
    <row r="345" spans="1:10">
      <c r="A345" s="20">
        <v>21013</v>
      </c>
      <c r="B345" s="20" t="s">
        <v>541</v>
      </c>
      <c r="C345" s="33">
        <f t="shared" ref="C345:I345" si="94">SUM(C346:C347)</f>
        <v>63</v>
      </c>
      <c r="D345" s="33">
        <f t="shared" si="94"/>
        <v>195</v>
      </c>
      <c r="E345" s="33">
        <f t="shared" si="94"/>
        <v>132</v>
      </c>
      <c r="F345" s="22">
        <f t="shared" si="94"/>
        <v>0</v>
      </c>
      <c r="G345" s="22">
        <f t="shared" si="94"/>
        <v>0</v>
      </c>
      <c r="H345" s="22">
        <f t="shared" si="94"/>
        <v>132</v>
      </c>
      <c r="I345" s="22">
        <f t="shared" si="94"/>
        <v>0</v>
      </c>
      <c r="J345" s="38"/>
    </row>
    <row r="346" spans="1:10">
      <c r="A346" s="20">
        <v>2101301</v>
      </c>
      <c r="B346" s="20" t="s">
        <v>542</v>
      </c>
      <c r="C346" s="33"/>
      <c r="D346" s="33">
        <f t="shared" si="88"/>
        <v>50</v>
      </c>
      <c r="E346" s="33">
        <f t="shared" si="89"/>
        <v>50</v>
      </c>
      <c r="F346" s="23"/>
      <c r="G346" s="23"/>
      <c r="H346" s="23">
        <v>50</v>
      </c>
      <c r="I346" s="23"/>
      <c r="J346" s="39" t="s">
        <v>104</v>
      </c>
    </row>
    <row r="347" spans="1:10">
      <c r="A347" s="20">
        <v>2101302</v>
      </c>
      <c r="B347" s="20" t="s">
        <v>526</v>
      </c>
      <c r="C347" s="33">
        <v>63</v>
      </c>
      <c r="D347" s="33">
        <f t="shared" si="88"/>
        <v>145</v>
      </c>
      <c r="E347" s="33">
        <f t="shared" si="89"/>
        <v>82</v>
      </c>
      <c r="F347" s="23"/>
      <c r="G347" s="23"/>
      <c r="H347" s="23">
        <v>82</v>
      </c>
      <c r="I347" s="23"/>
      <c r="J347" s="39" t="s">
        <v>104</v>
      </c>
    </row>
    <row r="348" spans="1:10">
      <c r="A348" s="20">
        <v>21014</v>
      </c>
      <c r="B348" s="20" t="s">
        <v>543</v>
      </c>
      <c r="C348" s="33">
        <f t="shared" ref="C348:I348" si="95">C349</f>
        <v>0</v>
      </c>
      <c r="D348" s="33">
        <f t="shared" si="95"/>
        <v>31</v>
      </c>
      <c r="E348" s="33">
        <f t="shared" si="95"/>
        <v>31</v>
      </c>
      <c r="F348" s="22">
        <f t="shared" si="95"/>
        <v>0</v>
      </c>
      <c r="G348" s="22">
        <f t="shared" si="95"/>
        <v>0</v>
      </c>
      <c r="H348" s="22">
        <f t="shared" si="95"/>
        <v>31</v>
      </c>
      <c r="I348" s="22">
        <f t="shared" si="95"/>
        <v>0</v>
      </c>
      <c r="J348" s="38"/>
    </row>
    <row r="349" spans="1:10">
      <c r="A349" s="20">
        <v>2101401</v>
      </c>
      <c r="B349" s="20" t="s">
        <v>544</v>
      </c>
      <c r="C349" s="33"/>
      <c r="D349" s="33">
        <f t="shared" si="88"/>
        <v>31</v>
      </c>
      <c r="E349" s="33">
        <f t="shared" si="89"/>
        <v>31</v>
      </c>
      <c r="F349" s="23"/>
      <c r="G349" s="23"/>
      <c r="H349" s="23">
        <v>31</v>
      </c>
      <c r="I349" s="23"/>
      <c r="J349" s="39" t="s">
        <v>104</v>
      </c>
    </row>
    <row r="350" spans="1:10">
      <c r="A350" s="20">
        <v>21099</v>
      </c>
      <c r="B350" s="20" t="s">
        <v>545</v>
      </c>
      <c r="C350" s="33">
        <f t="shared" ref="C350:I350" si="96">C351</f>
        <v>170</v>
      </c>
      <c r="D350" s="33">
        <f t="shared" si="96"/>
        <v>605</v>
      </c>
      <c r="E350" s="33">
        <f t="shared" si="96"/>
        <v>435</v>
      </c>
      <c r="F350" s="22">
        <f t="shared" si="96"/>
        <v>0</v>
      </c>
      <c r="G350" s="22">
        <f t="shared" si="96"/>
        <v>0</v>
      </c>
      <c r="H350" s="22">
        <f t="shared" si="96"/>
        <v>435</v>
      </c>
      <c r="I350" s="22">
        <f t="shared" si="96"/>
        <v>0</v>
      </c>
      <c r="J350" s="38"/>
    </row>
    <row r="351" spans="1:10">
      <c r="A351" s="20">
        <v>2109901</v>
      </c>
      <c r="B351" s="20" t="s">
        <v>546</v>
      </c>
      <c r="C351" s="33">
        <v>170</v>
      </c>
      <c r="D351" s="33">
        <f t="shared" si="88"/>
        <v>605</v>
      </c>
      <c r="E351" s="33">
        <f t="shared" si="89"/>
        <v>435</v>
      </c>
      <c r="F351" s="23"/>
      <c r="G351" s="23"/>
      <c r="H351" s="23">
        <v>435</v>
      </c>
      <c r="I351" s="23"/>
      <c r="J351" s="39" t="s">
        <v>104</v>
      </c>
    </row>
    <row r="352" spans="1:10">
      <c r="A352" s="42">
        <v>211</v>
      </c>
      <c r="B352" s="3" t="s">
        <v>81</v>
      </c>
      <c r="C352" s="32">
        <f t="shared" ref="C352:I352" si="97">C353+C356+C359+C365+C369+C363+C367+C371</f>
        <v>6202.1100000000006</v>
      </c>
      <c r="D352" s="32">
        <f t="shared" si="97"/>
        <v>5660.9000000000005</v>
      </c>
      <c r="E352" s="32">
        <f t="shared" si="97"/>
        <v>-541.21</v>
      </c>
      <c r="F352" s="21">
        <f t="shared" si="97"/>
        <v>410</v>
      </c>
      <c r="G352" s="21">
        <f t="shared" si="97"/>
        <v>102.78999999999999</v>
      </c>
      <c r="H352" s="21">
        <f t="shared" si="97"/>
        <v>-1054</v>
      </c>
      <c r="I352" s="21">
        <f t="shared" si="97"/>
        <v>0</v>
      </c>
      <c r="J352" s="43"/>
    </row>
    <row r="353" spans="1:10">
      <c r="A353" s="20">
        <v>21101</v>
      </c>
      <c r="B353" s="20" t="s">
        <v>547</v>
      </c>
      <c r="C353" s="33">
        <f t="shared" ref="C353:I353" si="98">SUM(C354:C355)</f>
        <v>1758.8200000000002</v>
      </c>
      <c r="D353" s="33">
        <f t="shared" si="98"/>
        <v>2192.25</v>
      </c>
      <c r="E353" s="33">
        <f t="shared" si="98"/>
        <v>433.43</v>
      </c>
      <c r="F353" s="22">
        <f t="shared" si="98"/>
        <v>410</v>
      </c>
      <c r="G353" s="22">
        <f t="shared" si="98"/>
        <v>23.43</v>
      </c>
      <c r="H353" s="22">
        <f t="shared" si="98"/>
        <v>0</v>
      </c>
      <c r="I353" s="22">
        <f t="shared" si="98"/>
        <v>0</v>
      </c>
      <c r="J353" s="38"/>
    </row>
    <row r="354" spans="1:10" ht="24">
      <c r="A354" s="20">
        <v>2110101</v>
      </c>
      <c r="B354" s="20" t="s">
        <v>548</v>
      </c>
      <c r="C354" s="33">
        <v>528.82000000000005</v>
      </c>
      <c r="D354" s="33">
        <f t="shared" si="88"/>
        <v>552.25</v>
      </c>
      <c r="E354" s="33">
        <f t="shared" si="89"/>
        <v>23.43</v>
      </c>
      <c r="F354" s="23"/>
      <c r="G354" s="23">
        <v>23.43</v>
      </c>
      <c r="H354" s="23"/>
      <c r="I354" s="23"/>
      <c r="J354" s="39" t="s">
        <v>386</v>
      </c>
    </row>
    <row r="355" spans="1:10">
      <c r="A355" s="20">
        <v>2110102</v>
      </c>
      <c r="B355" s="20" t="s">
        <v>549</v>
      </c>
      <c r="C355" s="33">
        <v>1230</v>
      </c>
      <c r="D355" s="33">
        <f t="shared" si="88"/>
        <v>1640</v>
      </c>
      <c r="E355" s="33">
        <f t="shared" si="89"/>
        <v>410</v>
      </c>
      <c r="F355" s="23">
        <v>410</v>
      </c>
      <c r="G355" s="23"/>
      <c r="H355" s="23"/>
      <c r="I355" s="23"/>
      <c r="J355" s="39" t="s">
        <v>550</v>
      </c>
    </row>
    <row r="356" spans="1:10">
      <c r="A356" s="20">
        <v>21102</v>
      </c>
      <c r="B356" s="20" t="s">
        <v>551</v>
      </c>
      <c r="C356" s="33">
        <f t="shared" ref="C356:I356" si="99">SUM(C357:C358)</f>
        <v>476.11</v>
      </c>
      <c r="D356" s="33">
        <f t="shared" si="99"/>
        <v>484.47</v>
      </c>
      <c r="E356" s="33">
        <f t="shared" si="99"/>
        <v>8.36</v>
      </c>
      <c r="F356" s="22">
        <f t="shared" si="99"/>
        <v>0</v>
      </c>
      <c r="G356" s="22">
        <f t="shared" si="99"/>
        <v>8.36</v>
      </c>
      <c r="H356" s="22">
        <f t="shared" si="99"/>
        <v>0</v>
      </c>
      <c r="I356" s="22">
        <f t="shared" si="99"/>
        <v>0</v>
      </c>
      <c r="J356" s="38"/>
    </row>
    <row r="357" spans="1:10">
      <c r="A357" s="20">
        <v>2110203</v>
      </c>
      <c r="B357" s="20" t="s">
        <v>552</v>
      </c>
      <c r="C357" s="33">
        <v>326.67</v>
      </c>
      <c r="D357" s="33">
        <f t="shared" si="88"/>
        <v>335.03000000000003</v>
      </c>
      <c r="E357" s="33">
        <f t="shared" si="89"/>
        <v>8.36</v>
      </c>
      <c r="F357" s="23"/>
      <c r="G357" s="23">
        <v>8.36</v>
      </c>
      <c r="H357" s="23"/>
      <c r="I357" s="23"/>
      <c r="J357" s="38"/>
    </row>
    <row r="358" spans="1:10">
      <c r="A358" s="20">
        <v>2110299</v>
      </c>
      <c r="B358" s="20" t="s">
        <v>553</v>
      </c>
      <c r="C358" s="33">
        <v>149.44</v>
      </c>
      <c r="D358" s="33">
        <f t="shared" si="88"/>
        <v>149.44</v>
      </c>
      <c r="E358" s="33">
        <f t="shared" si="89"/>
        <v>0</v>
      </c>
      <c r="F358" s="23"/>
      <c r="G358" s="23"/>
      <c r="H358" s="23"/>
      <c r="I358" s="23"/>
      <c r="J358" s="38"/>
    </row>
    <row r="359" spans="1:10">
      <c r="A359" s="20">
        <v>21103</v>
      </c>
      <c r="B359" s="20" t="s">
        <v>554</v>
      </c>
      <c r="C359" s="33">
        <f t="shared" ref="C359:I359" si="100">SUM(C360:C362)</f>
        <v>3167.18</v>
      </c>
      <c r="D359" s="33">
        <f t="shared" si="100"/>
        <v>1667.18</v>
      </c>
      <c r="E359" s="33">
        <f t="shared" si="100"/>
        <v>-1500</v>
      </c>
      <c r="F359" s="22">
        <f t="shared" si="100"/>
        <v>0</v>
      </c>
      <c r="G359" s="22">
        <f t="shared" si="100"/>
        <v>0</v>
      </c>
      <c r="H359" s="22">
        <f t="shared" si="100"/>
        <v>-1500</v>
      </c>
      <c r="I359" s="22">
        <f t="shared" si="100"/>
        <v>0</v>
      </c>
      <c r="J359" s="38"/>
    </row>
    <row r="360" spans="1:10">
      <c r="A360" s="20">
        <v>2110301</v>
      </c>
      <c r="B360" s="20" t="s">
        <v>555</v>
      </c>
      <c r="C360" s="33">
        <v>167.18</v>
      </c>
      <c r="D360" s="33">
        <f t="shared" si="88"/>
        <v>167.18</v>
      </c>
      <c r="E360" s="33">
        <f t="shared" si="89"/>
        <v>0</v>
      </c>
      <c r="F360" s="23"/>
      <c r="G360" s="23"/>
      <c r="H360" s="23"/>
      <c r="I360" s="23"/>
      <c r="J360" s="38"/>
    </row>
    <row r="361" spans="1:10">
      <c r="A361" s="20">
        <v>2110302</v>
      </c>
      <c r="B361" s="20" t="s">
        <v>556</v>
      </c>
      <c r="C361" s="33">
        <v>3000</v>
      </c>
      <c r="D361" s="33">
        <f t="shared" si="88"/>
        <v>1000</v>
      </c>
      <c r="E361" s="33">
        <f t="shared" si="89"/>
        <v>-2000</v>
      </c>
      <c r="F361" s="23"/>
      <c r="G361" s="23"/>
      <c r="H361" s="23">
        <v>-2000</v>
      </c>
      <c r="I361" s="23"/>
      <c r="J361" s="39" t="s">
        <v>105</v>
      </c>
    </row>
    <row r="362" spans="1:10">
      <c r="A362" s="20">
        <v>2110307</v>
      </c>
      <c r="B362" s="20" t="s">
        <v>557</v>
      </c>
      <c r="C362" s="33"/>
      <c r="D362" s="33">
        <f t="shared" si="88"/>
        <v>500</v>
      </c>
      <c r="E362" s="33">
        <f t="shared" si="89"/>
        <v>500</v>
      </c>
      <c r="F362" s="23"/>
      <c r="G362" s="23"/>
      <c r="H362" s="23">
        <v>500</v>
      </c>
      <c r="I362" s="23"/>
      <c r="J362" s="39" t="s">
        <v>104</v>
      </c>
    </row>
    <row r="363" spans="1:10">
      <c r="A363" s="20">
        <v>21110</v>
      </c>
      <c r="B363" s="20" t="s">
        <v>558</v>
      </c>
      <c r="C363" s="33">
        <f t="shared" ref="C363:I363" si="101">C364</f>
        <v>0</v>
      </c>
      <c r="D363" s="33">
        <f t="shared" si="101"/>
        <v>558</v>
      </c>
      <c r="E363" s="33">
        <f t="shared" si="101"/>
        <v>558</v>
      </c>
      <c r="F363" s="22">
        <f t="shared" si="101"/>
        <v>0</v>
      </c>
      <c r="G363" s="22">
        <f t="shared" si="101"/>
        <v>0</v>
      </c>
      <c r="H363" s="22">
        <f t="shared" si="101"/>
        <v>558</v>
      </c>
      <c r="I363" s="22">
        <f t="shared" si="101"/>
        <v>0</v>
      </c>
      <c r="J363" s="38"/>
    </row>
    <row r="364" spans="1:10">
      <c r="A364" s="20">
        <v>2111001</v>
      </c>
      <c r="B364" s="20" t="s">
        <v>559</v>
      </c>
      <c r="C364" s="33"/>
      <c r="D364" s="33">
        <f t="shared" si="88"/>
        <v>558</v>
      </c>
      <c r="E364" s="33">
        <f t="shared" si="89"/>
        <v>558</v>
      </c>
      <c r="F364" s="23"/>
      <c r="G364" s="23"/>
      <c r="H364" s="23">
        <v>558</v>
      </c>
      <c r="I364" s="23"/>
      <c r="J364" s="39" t="s">
        <v>104</v>
      </c>
    </row>
    <row r="365" spans="1:10">
      <c r="A365" s="20">
        <v>21111</v>
      </c>
      <c r="B365" s="20" t="s">
        <v>560</v>
      </c>
      <c r="C365" s="33">
        <f t="shared" ref="C365:I365" si="102">C366</f>
        <v>800</v>
      </c>
      <c r="D365" s="33">
        <f t="shared" si="102"/>
        <v>0</v>
      </c>
      <c r="E365" s="33">
        <f t="shared" si="102"/>
        <v>-800</v>
      </c>
      <c r="F365" s="22">
        <f t="shared" si="102"/>
        <v>0</v>
      </c>
      <c r="G365" s="22">
        <f t="shared" si="102"/>
        <v>0</v>
      </c>
      <c r="H365" s="22">
        <f t="shared" si="102"/>
        <v>-800</v>
      </c>
      <c r="I365" s="22">
        <f t="shared" si="102"/>
        <v>0</v>
      </c>
      <c r="J365" s="38"/>
    </row>
    <row r="366" spans="1:10">
      <c r="A366" s="20">
        <v>2111103</v>
      </c>
      <c r="B366" s="20" t="s">
        <v>561</v>
      </c>
      <c r="C366" s="33">
        <v>800</v>
      </c>
      <c r="D366" s="33">
        <f t="shared" si="88"/>
        <v>0</v>
      </c>
      <c r="E366" s="33">
        <f t="shared" si="89"/>
        <v>-800</v>
      </c>
      <c r="F366" s="23"/>
      <c r="G366" s="23"/>
      <c r="H366" s="23">
        <v>-800</v>
      </c>
      <c r="I366" s="23"/>
      <c r="J366" s="39" t="s">
        <v>105</v>
      </c>
    </row>
    <row r="367" spans="1:10">
      <c r="A367" s="20">
        <v>21112</v>
      </c>
      <c r="B367" s="20" t="s">
        <v>562</v>
      </c>
      <c r="C367" s="33">
        <f t="shared" ref="C367:I367" si="103">C368</f>
        <v>0</v>
      </c>
      <c r="D367" s="33">
        <f t="shared" si="103"/>
        <v>120</v>
      </c>
      <c r="E367" s="33">
        <f t="shared" si="103"/>
        <v>120</v>
      </c>
      <c r="F367" s="22">
        <f t="shared" si="103"/>
        <v>0</v>
      </c>
      <c r="G367" s="22">
        <f t="shared" si="103"/>
        <v>0</v>
      </c>
      <c r="H367" s="22">
        <f t="shared" si="103"/>
        <v>120</v>
      </c>
      <c r="I367" s="22">
        <f t="shared" si="103"/>
        <v>0</v>
      </c>
      <c r="J367" s="38"/>
    </row>
    <row r="368" spans="1:10">
      <c r="A368" s="20">
        <v>2111201</v>
      </c>
      <c r="B368" s="20" t="s">
        <v>563</v>
      </c>
      <c r="C368" s="33"/>
      <c r="D368" s="33">
        <f t="shared" si="88"/>
        <v>120</v>
      </c>
      <c r="E368" s="33">
        <f t="shared" si="89"/>
        <v>120</v>
      </c>
      <c r="F368" s="23"/>
      <c r="G368" s="23"/>
      <c r="H368" s="23">
        <v>120</v>
      </c>
      <c r="I368" s="23"/>
      <c r="J368" s="39" t="s">
        <v>104</v>
      </c>
    </row>
    <row r="369" spans="1:10">
      <c r="A369" s="20">
        <v>21114</v>
      </c>
      <c r="B369" s="20" t="s">
        <v>564</v>
      </c>
      <c r="C369" s="33">
        <f t="shared" ref="C369:I369" si="104">C370</f>
        <v>0</v>
      </c>
      <c r="D369" s="33">
        <f t="shared" si="104"/>
        <v>71</v>
      </c>
      <c r="E369" s="33">
        <f t="shared" si="104"/>
        <v>71</v>
      </c>
      <c r="F369" s="22">
        <f t="shared" si="104"/>
        <v>0</v>
      </c>
      <c r="G369" s="22">
        <f t="shared" si="104"/>
        <v>71</v>
      </c>
      <c r="H369" s="22">
        <f t="shared" si="104"/>
        <v>0</v>
      </c>
      <c r="I369" s="22">
        <f t="shared" si="104"/>
        <v>0</v>
      </c>
      <c r="J369" s="38"/>
    </row>
    <row r="370" spans="1:10">
      <c r="A370" s="20">
        <v>2111499</v>
      </c>
      <c r="B370" s="20" t="s">
        <v>565</v>
      </c>
      <c r="C370" s="33"/>
      <c r="D370" s="33">
        <f t="shared" si="88"/>
        <v>71</v>
      </c>
      <c r="E370" s="33">
        <f t="shared" si="89"/>
        <v>71</v>
      </c>
      <c r="F370" s="23"/>
      <c r="G370" s="23">
        <v>71</v>
      </c>
      <c r="H370" s="23"/>
      <c r="I370" s="23"/>
      <c r="J370" s="39" t="s">
        <v>104</v>
      </c>
    </row>
    <row r="371" spans="1:10">
      <c r="A371" s="20">
        <v>21199</v>
      </c>
      <c r="B371" s="20" t="s">
        <v>566</v>
      </c>
      <c r="C371" s="33">
        <f t="shared" ref="C371:I371" si="105">C372</f>
        <v>0</v>
      </c>
      <c r="D371" s="33">
        <f t="shared" si="105"/>
        <v>568</v>
      </c>
      <c r="E371" s="33">
        <f t="shared" si="105"/>
        <v>568</v>
      </c>
      <c r="F371" s="22">
        <f t="shared" si="105"/>
        <v>0</v>
      </c>
      <c r="G371" s="22">
        <f t="shared" si="105"/>
        <v>0</v>
      </c>
      <c r="H371" s="22">
        <f t="shared" si="105"/>
        <v>568</v>
      </c>
      <c r="I371" s="22">
        <f t="shared" si="105"/>
        <v>0</v>
      </c>
      <c r="J371" s="38"/>
    </row>
    <row r="372" spans="1:10">
      <c r="A372" s="20">
        <v>2119901</v>
      </c>
      <c r="B372" s="20" t="s">
        <v>567</v>
      </c>
      <c r="C372" s="33"/>
      <c r="D372" s="33">
        <f t="shared" si="88"/>
        <v>568</v>
      </c>
      <c r="E372" s="33">
        <f t="shared" si="89"/>
        <v>568</v>
      </c>
      <c r="F372" s="23"/>
      <c r="G372" s="23"/>
      <c r="H372" s="23">
        <v>568</v>
      </c>
      <c r="I372" s="23"/>
      <c r="J372" s="39" t="s">
        <v>104</v>
      </c>
    </row>
    <row r="373" spans="1:10">
      <c r="A373" s="42">
        <v>212</v>
      </c>
      <c r="B373" s="3" t="s">
        <v>82</v>
      </c>
      <c r="C373" s="32">
        <f t="shared" ref="C373:I373" si="106">C374+C380+C382+C385+C387+C389+C391+C393</f>
        <v>25521.71</v>
      </c>
      <c r="D373" s="32">
        <f t="shared" si="106"/>
        <v>29358.59</v>
      </c>
      <c r="E373" s="32">
        <f t="shared" si="106"/>
        <v>3836.88</v>
      </c>
      <c r="F373" s="21">
        <f t="shared" si="106"/>
        <v>-531.01</v>
      </c>
      <c r="G373" s="21">
        <f t="shared" si="106"/>
        <v>5267.89</v>
      </c>
      <c r="H373" s="21">
        <f t="shared" si="106"/>
        <v>-900</v>
      </c>
      <c r="I373" s="21">
        <f t="shared" si="106"/>
        <v>0</v>
      </c>
      <c r="J373" s="43"/>
    </row>
    <row r="374" spans="1:10">
      <c r="A374" s="20">
        <v>21201</v>
      </c>
      <c r="B374" s="20" t="s">
        <v>568</v>
      </c>
      <c r="C374" s="33">
        <f t="shared" ref="C374:I374" si="107">SUM(C375:C379)</f>
        <v>7336.17</v>
      </c>
      <c r="D374" s="33">
        <f t="shared" si="107"/>
        <v>5542.1799999999994</v>
      </c>
      <c r="E374" s="33">
        <f t="shared" si="107"/>
        <v>-1793.99</v>
      </c>
      <c r="F374" s="22">
        <f t="shared" si="107"/>
        <v>-1267.01</v>
      </c>
      <c r="G374" s="22">
        <f t="shared" si="107"/>
        <v>373.02</v>
      </c>
      <c r="H374" s="22">
        <f t="shared" si="107"/>
        <v>-900</v>
      </c>
      <c r="I374" s="22">
        <f t="shared" si="107"/>
        <v>0</v>
      </c>
      <c r="J374" s="38"/>
    </row>
    <row r="375" spans="1:10" ht="24">
      <c r="A375" s="20">
        <v>2120101</v>
      </c>
      <c r="B375" s="20" t="s">
        <v>569</v>
      </c>
      <c r="C375" s="33">
        <v>2049.5100000000002</v>
      </c>
      <c r="D375" s="33">
        <f t="shared" si="88"/>
        <v>2084.4700000000003</v>
      </c>
      <c r="E375" s="33">
        <f t="shared" si="89"/>
        <v>34.96</v>
      </c>
      <c r="F375" s="23"/>
      <c r="G375" s="23">
        <v>34.96</v>
      </c>
      <c r="H375" s="23"/>
      <c r="I375" s="23"/>
      <c r="J375" s="39" t="s">
        <v>386</v>
      </c>
    </row>
    <row r="376" spans="1:10">
      <c r="A376" s="20">
        <v>2120102</v>
      </c>
      <c r="B376" s="20" t="s">
        <v>570</v>
      </c>
      <c r="C376" s="33">
        <v>1.2</v>
      </c>
      <c r="D376" s="33">
        <f t="shared" si="88"/>
        <v>0.19999999999999996</v>
      </c>
      <c r="E376" s="33">
        <f t="shared" si="89"/>
        <v>-1</v>
      </c>
      <c r="F376" s="23">
        <v>-1</v>
      </c>
      <c r="G376" s="23"/>
      <c r="H376" s="23"/>
      <c r="I376" s="23"/>
      <c r="J376" s="38"/>
    </row>
    <row r="377" spans="1:10" ht="48">
      <c r="A377" s="20">
        <v>2120104</v>
      </c>
      <c r="B377" s="20" t="s">
        <v>571</v>
      </c>
      <c r="C377" s="33">
        <v>2779.5</v>
      </c>
      <c r="D377" s="33">
        <f t="shared" si="88"/>
        <v>2917.56</v>
      </c>
      <c r="E377" s="33">
        <f t="shared" si="89"/>
        <v>138.06</v>
      </c>
      <c r="F377" s="23">
        <v>-180</v>
      </c>
      <c r="G377" s="23">
        <v>318.06</v>
      </c>
      <c r="H377" s="23"/>
      <c r="I377" s="23"/>
      <c r="J377" s="39" t="s">
        <v>113</v>
      </c>
    </row>
    <row r="378" spans="1:10">
      <c r="A378" s="20">
        <v>2120109</v>
      </c>
      <c r="B378" s="20" t="s">
        <v>572</v>
      </c>
      <c r="C378" s="33">
        <v>921.06</v>
      </c>
      <c r="D378" s="33">
        <f t="shared" si="88"/>
        <v>921.06</v>
      </c>
      <c r="E378" s="33">
        <f t="shared" si="89"/>
        <v>0</v>
      </c>
      <c r="F378" s="23"/>
      <c r="G378" s="23"/>
      <c r="H378" s="23"/>
      <c r="I378" s="23"/>
      <c r="J378" s="38"/>
    </row>
    <row r="379" spans="1:10">
      <c r="A379" s="20">
        <v>2120199</v>
      </c>
      <c r="B379" s="20" t="s">
        <v>573</v>
      </c>
      <c r="C379" s="33">
        <v>1584.9</v>
      </c>
      <c r="D379" s="33">
        <f t="shared" si="88"/>
        <v>-381.1099999999999</v>
      </c>
      <c r="E379" s="33">
        <f t="shared" si="89"/>
        <v>-1966.01</v>
      </c>
      <c r="F379" s="23">
        <v>-1086.01</v>
      </c>
      <c r="G379" s="23">
        <v>20</v>
      </c>
      <c r="H379" s="23">
        <v>-900</v>
      </c>
      <c r="I379" s="23"/>
      <c r="J379" s="39" t="s">
        <v>574</v>
      </c>
    </row>
    <row r="380" spans="1:10">
      <c r="A380" s="20">
        <v>21202</v>
      </c>
      <c r="B380" s="20" t="s">
        <v>575</v>
      </c>
      <c r="C380" s="33">
        <f t="shared" ref="C380:I380" si="108">C381</f>
        <v>1665.11</v>
      </c>
      <c r="D380" s="33">
        <f t="shared" si="108"/>
        <v>1731.9699999999998</v>
      </c>
      <c r="E380" s="33">
        <f t="shared" si="108"/>
        <v>66.86</v>
      </c>
      <c r="F380" s="22">
        <f t="shared" si="108"/>
        <v>0</v>
      </c>
      <c r="G380" s="22">
        <f t="shared" si="108"/>
        <v>66.86</v>
      </c>
      <c r="H380" s="22">
        <f t="shared" si="108"/>
        <v>0</v>
      </c>
      <c r="I380" s="22">
        <f t="shared" si="108"/>
        <v>0</v>
      </c>
      <c r="J380" s="38"/>
    </row>
    <row r="381" spans="1:10">
      <c r="A381" s="20">
        <v>2120201</v>
      </c>
      <c r="B381" s="20" t="s">
        <v>576</v>
      </c>
      <c r="C381" s="33">
        <v>1665.11</v>
      </c>
      <c r="D381" s="33">
        <f t="shared" si="88"/>
        <v>1731.9699999999998</v>
      </c>
      <c r="E381" s="33">
        <f t="shared" si="89"/>
        <v>66.86</v>
      </c>
      <c r="F381" s="23"/>
      <c r="G381" s="23">
        <v>66.86</v>
      </c>
      <c r="H381" s="23"/>
      <c r="I381" s="23"/>
      <c r="J381" s="39" t="s">
        <v>577</v>
      </c>
    </row>
    <row r="382" spans="1:10">
      <c r="A382" s="20">
        <v>21203</v>
      </c>
      <c r="B382" s="20" t="s">
        <v>578</v>
      </c>
      <c r="C382" s="33">
        <f t="shared" ref="C382:I382" si="109">SUM(C383:C384)</f>
        <v>600.6</v>
      </c>
      <c r="D382" s="33">
        <f t="shared" si="109"/>
        <v>4797.6000000000004</v>
      </c>
      <c r="E382" s="33">
        <f t="shared" si="109"/>
        <v>4197</v>
      </c>
      <c r="F382" s="22">
        <f t="shared" si="109"/>
        <v>0</v>
      </c>
      <c r="G382" s="22">
        <f t="shared" si="109"/>
        <v>4197</v>
      </c>
      <c r="H382" s="22">
        <f t="shared" si="109"/>
        <v>0</v>
      </c>
      <c r="I382" s="22">
        <f t="shared" si="109"/>
        <v>0</v>
      </c>
      <c r="J382" s="38"/>
    </row>
    <row r="383" spans="1:10" ht="36">
      <c r="A383" s="20">
        <v>2120303</v>
      </c>
      <c r="B383" s="20" t="s">
        <v>579</v>
      </c>
      <c r="C383" s="33">
        <v>600.6</v>
      </c>
      <c r="D383" s="33">
        <f t="shared" si="88"/>
        <v>4600.6000000000004</v>
      </c>
      <c r="E383" s="33">
        <f t="shared" si="89"/>
        <v>4000</v>
      </c>
      <c r="F383" s="23"/>
      <c r="G383" s="23">
        <v>4000</v>
      </c>
      <c r="H383" s="23"/>
      <c r="I383" s="23"/>
      <c r="J383" s="39" t="s">
        <v>580</v>
      </c>
    </row>
    <row r="384" spans="1:10" ht="24">
      <c r="A384" s="20">
        <v>2120399</v>
      </c>
      <c r="B384" s="20" t="s">
        <v>581</v>
      </c>
      <c r="C384" s="33"/>
      <c r="D384" s="33">
        <f t="shared" si="88"/>
        <v>197</v>
      </c>
      <c r="E384" s="33">
        <f t="shared" si="89"/>
        <v>197</v>
      </c>
      <c r="F384" s="23"/>
      <c r="G384" s="23">
        <v>197</v>
      </c>
      <c r="H384" s="23"/>
      <c r="I384" s="23"/>
      <c r="J384" s="39" t="s">
        <v>582</v>
      </c>
    </row>
    <row r="385" spans="1:10">
      <c r="A385" s="20">
        <v>21205</v>
      </c>
      <c r="B385" s="20" t="s">
        <v>583</v>
      </c>
      <c r="C385" s="33">
        <f t="shared" ref="C385:I385" si="110">C386</f>
        <v>4830.92</v>
      </c>
      <c r="D385" s="33">
        <f t="shared" si="110"/>
        <v>6241.93</v>
      </c>
      <c r="E385" s="33">
        <f t="shared" si="110"/>
        <v>1411.01</v>
      </c>
      <c r="F385" s="22">
        <f t="shared" si="110"/>
        <v>780</v>
      </c>
      <c r="G385" s="22">
        <f t="shared" si="110"/>
        <v>631.01</v>
      </c>
      <c r="H385" s="22">
        <f t="shared" si="110"/>
        <v>0</v>
      </c>
      <c r="I385" s="22">
        <f t="shared" si="110"/>
        <v>0</v>
      </c>
      <c r="J385" s="38"/>
    </row>
    <row r="386" spans="1:10" ht="36">
      <c r="A386" s="20">
        <v>2120501</v>
      </c>
      <c r="B386" s="20" t="s">
        <v>584</v>
      </c>
      <c r="C386" s="33">
        <v>4830.92</v>
      </c>
      <c r="D386" s="33">
        <f t="shared" si="88"/>
        <v>6241.93</v>
      </c>
      <c r="E386" s="33">
        <f t="shared" si="89"/>
        <v>1411.01</v>
      </c>
      <c r="F386" s="23">
        <v>780</v>
      </c>
      <c r="G386" s="23">
        <v>631.01</v>
      </c>
      <c r="H386" s="23"/>
      <c r="I386" s="23"/>
      <c r="J386" s="39" t="s">
        <v>585</v>
      </c>
    </row>
    <row r="387" spans="1:10">
      <c r="A387" s="20">
        <v>21206</v>
      </c>
      <c r="B387" s="20" t="s">
        <v>586</v>
      </c>
      <c r="C387" s="33">
        <f t="shared" ref="C387:I387" si="111">C388</f>
        <v>244.64</v>
      </c>
      <c r="D387" s="33">
        <f t="shared" si="111"/>
        <v>244.64</v>
      </c>
      <c r="E387" s="33">
        <f t="shared" si="111"/>
        <v>0</v>
      </c>
      <c r="F387" s="22">
        <f t="shared" si="111"/>
        <v>0</v>
      </c>
      <c r="G387" s="22">
        <f t="shared" si="111"/>
        <v>0</v>
      </c>
      <c r="H387" s="22">
        <f t="shared" si="111"/>
        <v>0</v>
      </c>
      <c r="I387" s="22">
        <f t="shared" si="111"/>
        <v>0</v>
      </c>
      <c r="J387" s="38"/>
    </row>
    <row r="388" spans="1:10">
      <c r="A388" s="20">
        <v>2120601</v>
      </c>
      <c r="B388" s="20" t="s">
        <v>587</v>
      </c>
      <c r="C388" s="33">
        <v>244.64</v>
      </c>
      <c r="D388" s="33">
        <f t="shared" si="88"/>
        <v>244.64</v>
      </c>
      <c r="E388" s="33">
        <f t="shared" si="89"/>
        <v>0</v>
      </c>
      <c r="F388" s="23"/>
      <c r="G388" s="23"/>
      <c r="H388" s="23"/>
      <c r="I388" s="23"/>
      <c r="J388" s="38"/>
    </row>
    <row r="389" spans="1:10" ht="24.75">
      <c r="A389" s="20">
        <v>21208</v>
      </c>
      <c r="B389" s="20" t="s">
        <v>588</v>
      </c>
      <c r="C389" s="33">
        <f t="shared" ref="C389:I389" si="112">C390</f>
        <v>2.21</v>
      </c>
      <c r="D389" s="33">
        <f t="shared" si="112"/>
        <v>0.20999999999999996</v>
      </c>
      <c r="E389" s="33">
        <f t="shared" si="112"/>
        <v>-2</v>
      </c>
      <c r="F389" s="22">
        <f t="shared" si="112"/>
        <v>-2</v>
      </c>
      <c r="G389" s="22">
        <f t="shared" si="112"/>
        <v>0</v>
      </c>
      <c r="H389" s="22">
        <f t="shared" si="112"/>
        <v>0</v>
      </c>
      <c r="I389" s="22">
        <f t="shared" si="112"/>
        <v>0</v>
      </c>
      <c r="J389" s="38"/>
    </row>
    <row r="390" spans="1:10" ht="24.75">
      <c r="A390" s="20">
        <v>2120811</v>
      </c>
      <c r="B390" s="20" t="s">
        <v>589</v>
      </c>
      <c r="C390" s="33">
        <v>2.21</v>
      </c>
      <c r="D390" s="33">
        <f t="shared" ref="D390:D453" si="113">C390+E390</f>
        <v>0.20999999999999996</v>
      </c>
      <c r="E390" s="33">
        <f t="shared" ref="E390:E453" si="114">SUM(F390:I390)</f>
        <v>-2</v>
      </c>
      <c r="F390" s="23">
        <v>-2</v>
      </c>
      <c r="G390" s="23"/>
      <c r="H390" s="23"/>
      <c r="I390" s="23"/>
      <c r="J390" s="38"/>
    </row>
    <row r="391" spans="1:10" ht="24.75">
      <c r="A391" s="20">
        <v>21210</v>
      </c>
      <c r="B391" s="20" t="s">
        <v>590</v>
      </c>
      <c r="C391" s="33">
        <f t="shared" ref="C391:I391" si="115">C392</f>
        <v>42.06</v>
      </c>
      <c r="D391" s="33">
        <f t="shared" si="115"/>
        <v>6.0000000000002274E-2</v>
      </c>
      <c r="E391" s="33">
        <f t="shared" si="115"/>
        <v>-42</v>
      </c>
      <c r="F391" s="22">
        <f t="shared" si="115"/>
        <v>-42</v>
      </c>
      <c r="G391" s="22">
        <f t="shared" si="115"/>
        <v>0</v>
      </c>
      <c r="H391" s="22">
        <f t="shared" si="115"/>
        <v>0</v>
      </c>
      <c r="I391" s="22">
        <f t="shared" si="115"/>
        <v>0</v>
      </c>
      <c r="J391" s="38"/>
    </row>
    <row r="392" spans="1:10">
      <c r="A392" s="20">
        <v>2121099</v>
      </c>
      <c r="B392" s="20" t="s">
        <v>591</v>
      </c>
      <c r="C392" s="33">
        <v>42.06</v>
      </c>
      <c r="D392" s="33">
        <f t="shared" si="113"/>
        <v>6.0000000000002274E-2</v>
      </c>
      <c r="E392" s="33">
        <f t="shared" si="114"/>
        <v>-42</v>
      </c>
      <c r="F392" s="23">
        <v>-42</v>
      </c>
      <c r="G392" s="23"/>
      <c r="H392" s="23"/>
      <c r="I392" s="23"/>
      <c r="J392" s="38"/>
    </row>
    <row r="393" spans="1:10">
      <c r="A393" s="20">
        <v>21299</v>
      </c>
      <c r="B393" s="20" t="s">
        <v>592</v>
      </c>
      <c r="C393" s="33">
        <f t="shared" ref="C393:I393" si="116">C394</f>
        <v>10800</v>
      </c>
      <c r="D393" s="33">
        <f t="shared" si="116"/>
        <v>10800</v>
      </c>
      <c r="E393" s="33">
        <f t="shared" si="116"/>
        <v>0</v>
      </c>
      <c r="F393" s="22">
        <f t="shared" si="116"/>
        <v>0</v>
      </c>
      <c r="G393" s="22">
        <f t="shared" si="116"/>
        <v>0</v>
      </c>
      <c r="H393" s="22">
        <f t="shared" si="116"/>
        <v>0</v>
      </c>
      <c r="I393" s="22">
        <f t="shared" si="116"/>
        <v>0</v>
      </c>
      <c r="J393" s="38"/>
    </row>
    <row r="394" spans="1:10">
      <c r="A394" s="20">
        <v>2129999</v>
      </c>
      <c r="B394" s="20" t="s">
        <v>593</v>
      </c>
      <c r="C394" s="33">
        <v>10800</v>
      </c>
      <c r="D394" s="33">
        <f t="shared" si="113"/>
        <v>10800</v>
      </c>
      <c r="E394" s="33">
        <f t="shared" si="114"/>
        <v>0</v>
      </c>
      <c r="F394" s="23"/>
      <c r="G394" s="23"/>
      <c r="H394" s="23"/>
      <c r="I394" s="23"/>
      <c r="J394" s="38"/>
    </row>
    <row r="395" spans="1:10">
      <c r="A395" s="42">
        <v>213</v>
      </c>
      <c r="B395" s="3" t="s">
        <v>83</v>
      </c>
      <c r="C395" s="32">
        <f>C396+C408+C418+C435+C440+C442+C447</f>
        <v>14023.79</v>
      </c>
      <c r="D395" s="32">
        <f t="shared" ref="D395:I395" si="117">D396+D408+D418+D435+D440+D442+D447+D444</f>
        <v>22200.639999999999</v>
      </c>
      <c r="E395" s="32">
        <f t="shared" si="117"/>
        <v>8176.85</v>
      </c>
      <c r="F395" s="32">
        <f t="shared" si="117"/>
        <v>38.260000000000005</v>
      </c>
      <c r="G395" s="32">
        <f t="shared" si="117"/>
        <v>-1045.4099999999999</v>
      </c>
      <c r="H395" s="32">
        <f t="shared" si="117"/>
        <v>4024</v>
      </c>
      <c r="I395" s="32">
        <f t="shared" si="117"/>
        <v>5160</v>
      </c>
      <c r="J395" s="43"/>
    </row>
    <row r="396" spans="1:10">
      <c r="A396" s="20">
        <v>21301</v>
      </c>
      <c r="B396" s="20" t="s">
        <v>594</v>
      </c>
      <c r="C396" s="33">
        <f t="shared" ref="C396:I396" si="118">SUM(C397:C407)</f>
        <v>4244.6400000000003</v>
      </c>
      <c r="D396" s="33">
        <f t="shared" si="118"/>
        <v>4668.16</v>
      </c>
      <c r="E396" s="33">
        <f t="shared" si="118"/>
        <v>423.52</v>
      </c>
      <c r="F396" s="22">
        <f t="shared" si="118"/>
        <v>-0.16</v>
      </c>
      <c r="G396" s="22">
        <f t="shared" si="118"/>
        <v>522.68000000000006</v>
      </c>
      <c r="H396" s="22">
        <f t="shared" si="118"/>
        <v>-99</v>
      </c>
      <c r="I396" s="22">
        <f t="shared" si="118"/>
        <v>0</v>
      </c>
      <c r="J396" s="38"/>
    </row>
    <row r="397" spans="1:10">
      <c r="A397" s="20">
        <v>2130101</v>
      </c>
      <c r="B397" s="20" t="s">
        <v>595</v>
      </c>
      <c r="C397" s="33">
        <v>968.53</v>
      </c>
      <c r="D397" s="33">
        <f t="shared" si="113"/>
        <v>1046.05</v>
      </c>
      <c r="E397" s="33">
        <f t="shared" si="114"/>
        <v>77.52000000000001</v>
      </c>
      <c r="F397" s="23">
        <v>-0.16</v>
      </c>
      <c r="G397" s="23">
        <v>77.680000000000007</v>
      </c>
      <c r="H397" s="23"/>
      <c r="I397" s="23"/>
      <c r="J397" s="39" t="s">
        <v>577</v>
      </c>
    </row>
    <row r="398" spans="1:10">
      <c r="A398" s="20">
        <v>2130102</v>
      </c>
      <c r="B398" s="20" t="s">
        <v>596</v>
      </c>
      <c r="C398" s="33">
        <v>25.74</v>
      </c>
      <c r="D398" s="33">
        <f t="shared" si="113"/>
        <v>25.74</v>
      </c>
      <c r="E398" s="33">
        <f t="shared" si="114"/>
        <v>0</v>
      </c>
      <c r="F398" s="23"/>
      <c r="G398" s="23"/>
      <c r="H398" s="23"/>
      <c r="I398" s="23"/>
      <c r="J398" s="38"/>
    </row>
    <row r="399" spans="1:10">
      <c r="A399" s="20">
        <v>2130104</v>
      </c>
      <c r="B399" s="20" t="s">
        <v>597</v>
      </c>
      <c r="C399" s="33">
        <v>51.17</v>
      </c>
      <c r="D399" s="33">
        <f t="shared" si="113"/>
        <v>51.17</v>
      </c>
      <c r="E399" s="33">
        <f t="shared" si="114"/>
        <v>0</v>
      </c>
      <c r="F399" s="23"/>
      <c r="G399" s="23"/>
      <c r="H399" s="23"/>
      <c r="I399" s="23"/>
      <c r="J399" s="38"/>
    </row>
    <row r="400" spans="1:10">
      <c r="A400" s="20">
        <v>2130106</v>
      </c>
      <c r="B400" s="20" t="s">
        <v>598</v>
      </c>
      <c r="C400" s="33">
        <v>145.13</v>
      </c>
      <c r="D400" s="33">
        <f t="shared" si="113"/>
        <v>392.13</v>
      </c>
      <c r="E400" s="33">
        <f t="shared" si="114"/>
        <v>247</v>
      </c>
      <c r="F400" s="23"/>
      <c r="G400" s="23"/>
      <c r="H400" s="23">
        <v>247</v>
      </c>
      <c r="I400" s="23"/>
      <c r="J400" s="39" t="s">
        <v>104</v>
      </c>
    </row>
    <row r="401" spans="1:10">
      <c r="A401" s="20">
        <v>2130108</v>
      </c>
      <c r="B401" s="20" t="s">
        <v>599</v>
      </c>
      <c r="C401" s="33">
        <v>54</v>
      </c>
      <c r="D401" s="33">
        <f t="shared" si="113"/>
        <v>116</v>
      </c>
      <c r="E401" s="33">
        <f t="shared" si="114"/>
        <v>62</v>
      </c>
      <c r="F401" s="23"/>
      <c r="G401" s="23"/>
      <c r="H401" s="23">
        <v>62</v>
      </c>
      <c r="I401" s="23"/>
      <c r="J401" s="38"/>
    </row>
    <row r="402" spans="1:10" ht="24">
      <c r="A402" s="20">
        <v>2130109</v>
      </c>
      <c r="B402" s="20" t="s">
        <v>600</v>
      </c>
      <c r="C402" s="33">
        <v>1110</v>
      </c>
      <c r="D402" s="33">
        <f t="shared" si="113"/>
        <v>1555</v>
      </c>
      <c r="E402" s="33">
        <f t="shared" si="114"/>
        <v>445</v>
      </c>
      <c r="F402" s="23"/>
      <c r="G402" s="23">
        <v>445</v>
      </c>
      <c r="H402" s="23"/>
      <c r="I402" s="23"/>
      <c r="J402" s="39" t="s">
        <v>601</v>
      </c>
    </row>
    <row r="403" spans="1:10">
      <c r="A403" s="20">
        <v>2130110</v>
      </c>
      <c r="B403" s="20" t="s">
        <v>602</v>
      </c>
      <c r="C403" s="33">
        <v>3.44</v>
      </c>
      <c r="D403" s="33">
        <f t="shared" si="113"/>
        <v>123.44</v>
      </c>
      <c r="E403" s="33">
        <f t="shared" si="114"/>
        <v>120</v>
      </c>
      <c r="F403" s="23"/>
      <c r="G403" s="23"/>
      <c r="H403" s="23">
        <v>120</v>
      </c>
      <c r="I403" s="23"/>
      <c r="J403" s="39" t="s">
        <v>104</v>
      </c>
    </row>
    <row r="404" spans="1:10">
      <c r="A404" s="20">
        <v>2130112</v>
      </c>
      <c r="B404" s="20" t="s">
        <v>603</v>
      </c>
      <c r="C404" s="33">
        <v>25</v>
      </c>
      <c r="D404" s="33">
        <f t="shared" si="113"/>
        <v>25</v>
      </c>
      <c r="E404" s="33">
        <f t="shared" si="114"/>
        <v>0</v>
      </c>
      <c r="F404" s="23"/>
      <c r="G404" s="23"/>
      <c r="H404" s="23"/>
      <c r="I404" s="23"/>
      <c r="J404" s="38"/>
    </row>
    <row r="405" spans="1:10">
      <c r="A405" s="20">
        <v>2130126</v>
      </c>
      <c r="B405" s="20" t="s">
        <v>604</v>
      </c>
      <c r="C405" s="33">
        <v>60.65</v>
      </c>
      <c r="D405" s="33">
        <f t="shared" si="113"/>
        <v>677.65</v>
      </c>
      <c r="E405" s="33">
        <f t="shared" si="114"/>
        <v>617</v>
      </c>
      <c r="F405" s="23"/>
      <c r="G405" s="23"/>
      <c r="H405" s="23">
        <v>617</v>
      </c>
      <c r="I405" s="23"/>
      <c r="J405" s="39" t="s">
        <v>104</v>
      </c>
    </row>
    <row r="406" spans="1:10">
      <c r="A406" s="20">
        <v>2130148</v>
      </c>
      <c r="B406" s="20" t="s">
        <v>605</v>
      </c>
      <c r="C406" s="33"/>
      <c r="D406" s="33">
        <f t="shared" si="113"/>
        <v>22</v>
      </c>
      <c r="E406" s="33">
        <f t="shared" si="114"/>
        <v>22</v>
      </c>
      <c r="F406" s="23"/>
      <c r="G406" s="23"/>
      <c r="H406" s="23">
        <v>22</v>
      </c>
      <c r="I406" s="23"/>
      <c r="J406" s="38"/>
    </row>
    <row r="407" spans="1:10">
      <c r="A407" s="20">
        <v>2130199</v>
      </c>
      <c r="B407" s="20" t="s">
        <v>606</v>
      </c>
      <c r="C407" s="33">
        <v>1800.98</v>
      </c>
      <c r="D407" s="33">
        <f t="shared" si="113"/>
        <v>633.98</v>
      </c>
      <c r="E407" s="33">
        <f t="shared" si="114"/>
        <v>-1167</v>
      </c>
      <c r="F407" s="23"/>
      <c r="G407" s="23"/>
      <c r="H407" s="23">
        <v>-1167</v>
      </c>
      <c r="I407" s="23"/>
      <c r="J407" s="39" t="s">
        <v>105</v>
      </c>
    </row>
    <row r="408" spans="1:10">
      <c r="A408" s="20">
        <v>21302</v>
      </c>
      <c r="B408" s="20" t="s">
        <v>607</v>
      </c>
      <c r="C408" s="33">
        <f t="shared" ref="C408:I408" si="119">SUM(C409:C417)</f>
        <v>1696.6299999999999</v>
      </c>
      <c r="D408" s="33">
        <f t="shared" si="119"/>
        <v>1662.8999999999999</v>
      </c>
      <c r="E408" s="33">
        <f t="shared" si="119"/>
        <v>-33.730000000000018</v>
      </c>
      <c r="F408" s="22">
        <f t="shared" si="119"/>
        <v>0</v>
      </c>
      <c r="G408" s="22">
        <f t="shared" si="119"/>
        <v>44.27</v>
      </c>
      <c r="H408" s="22">
        <f t="shared" si="119"/>
        <v>-78</v>
      </c>
      <c r="I408" s="22">
        <f t="shared" si="119"/>
        <v>0</v>
      </c>
      <c r="J408" s="38"/>
    </row>
    <row r="409" spans="1:10" ht="24">
      <c r="A409" s="20">
        <v>2130201</v>
      </c>
      <c r="B409" s="20" t="s">
        <v>608</v>
      </c>
      <c r="C409" s="33">
        <v>386.04</v>
      </c>
      <c r="D409" s="33">
        <f t="shared" si="113"/>
        <v>428.79</v>
      </c>
      <c r="E409" s="33">
        <f t="shared" si="114"/>
        <v>42.75</v>
      </c>
      <c r="F409" s="23"/>
      <c r="G409" s="23">
        <v>42.75</v>
      </c>
      <c r="H409" s="23"/>
      <c r="I409" s="23"/>
      <c r="J409" s="39" t="s">
        <v>386</v>
      </c>
    </row>
    <row r="410" spans="1:10">
      <c r="A410" s="20">
        <v>2130205</v>
      </c>
      <c r="B410" s="20" t="s">
        <v>609</v>
      </c>
      <c r="C410" s="33">
        <v>23.61</v>
      </c>
      <c r="D410" s="33">
        <f t="shared" si="113"/>
        <v>289.61</v>
      </c>
      <c r="E410" s="33">
        <f t="shared" si="114"/>
        <v>266</v>
      </c>
      <c r="F410" s="23"/>
      <c r="G410" s="23"/>
      <c r="H410" s="23">
        <v>266</v>
      </c>
      <c r="I410" s="23"/>
      <c r="J410" s="39" t="s">
        <v>104</v>
      </c>
    </row>
    <row r="411" spans="1:10">
      <c r="A411" s="20">
        <v>2130206</v>
      </c>
      <c r="B411" s="20" t="s">
        <v>610</v>
      </c>
      <c r="C411" s="33">
        <v>26.74</v>
      </c>
      <c r="D411" s="33">
        <f t="shared" si="113"/>
        <v>26.74</v>
      </c>
      <c r="E411" s="33">
        <f t="shared" si="114"/>
        <v>0</v>
      </c>
      <c r="F411" s="23"/>
      <c r="G411" s="23"/>
      <c r="H411" s="23"/>
      <c r="I411" s="23"/>
      <c r="J411" s="38"/>
    </row>
    <row r="412" spans="1:10">
      <c r="A412" s="20">
        <v>2130207</v>
      </c>
      <c r="B412" s="20" t="s">
        <v>611</v>
      </c>
      <c r="C412" s="33">
        <v>655.92</v>
      </c>
      <c r="D412" s="33">
        <f t="shared" si="113"/>
        <v>655.92</v>
      </c>
      <c r="E412" s="33">
        <f t="shared" si="114"/>
        <v>0</v>
      </c>
      <c r="F412" s="23"/>
      <c r="G412" s="23"/>
      <c r="H412" s="23"/>
      <c r="I412" s="23"/>
      <c r="J412" s="38"/>
    </row>
    <row r="413" spans="1:10">
      <c r="A413" s="20">
        <v>2130209</v>
      </c>
      <c r="B413" s="20" t="s">
        <v>612</v>
      </c>
      <c r="C413" s="33"/>
      <c r="D413" s="33">
        <f t="shared" si="113"/>
        <v>113</v>
      </c>
      <c r="E413" s="33">
        <f t="shared" si="114"/>
        <v>113</v>
      </c>
      <c r="F413" s="23"/>
      <c r="G413" s="23"/>
      <c r="H413" s="23">
        <v>113</v>
      </c>
      <c r="I413" s="23"/>
      <c r="J413" s="39" t="s">
        <v>104</v>
      </c>
    </row>
    <row r="414" spans="1:10">
      <c r="A414" s="20">
        <v>2130213</v>
      </c>
      <c r="B414" s="20" t="s">
        <v>613</v>
      </c>
      <c r="C414" s="33">
        <v>18</v>
      </c>
      <c r="D414" s="33">
        <f t="shared" si="113"/>
        <v>18</v>
      </c>
      <c r="E414" s="33">
        <f t="shared" si="114"/>
        <v>0</v>
      </c>
      <c r="F414" s="23"/>
      <c r="G414" s="23"/>
      <c r="H414" s="23"/>
      <c r="I414" s="23"/>
      <c r="J414" s="38"/>
    </row>
    <row r="415" spans="1:10">
      <c r="A415" s="20">
        <v>2130216</v>
      </c>
      <c r="B415" s="20" t="s">
        <v>614</v>
      </c>
      <c r="C415" s="33">
        <v>47.32</v>
      </c>
      <c r="D415" s="33">
        <f t="shared" si="113"/>
        <v>48.84</v>
      </c>
      <c r="E415" s="33">
        <f t="shared" si="114"/>
        <v>1.52</v>
      </c>
      <c r="F415" s="23"/>
      <c r="G415" s="23">
        <v>1.52</v>
      </c>
      <c r="H415" s="23"/>
      <c r="I415" s="23"/>
      <c r="J415" s="38"/>
    </row>
    <row r="416" spans="1:10">
      <c r="A416" s="20">
        <v>2130234</v>
      </c>
      <c r="B416" s="20" t="s">
        <v>615</v>
      </c>
      <c r="C416" s="33">
        <v>21</v>
      </c>
      <c r="D416" s="33">
        <f t="shared" si="113"/>
        <v>21</v>
      </c>
      <c r="E416" s="33">
        <f t="shared" si="114"/>
        <v>0</v>
      </c>
      <c r="F416" s="23"/>
      <c r="G416" s="23"/>
      <c r="H416" s="23"/>
      <c r="I416" s="23"/>
      <c r="J416" s="38"/>
    </row>
    <row r="417" spans="1:10">
      <c r="A417" s="20">
        <v>2130299</v>
      </c>
      <c r="B417" s="20" t="s">
        <v>616</v>
      </c>
      <c r="C417" s="33">
        <v>518</v>
      </c>
      <c r="D417" s="33">
        <f t="shared" si="113"/>
        <v>61</v>
      </c>
      <c r="E417" s="33">
        <f t="shared" si="114"/>
        <v>-457</v>
      </c>
      <c r="F417" s="23"/>
      <c r="G417" s="23"/>
      <c r="H417" s="23">
        <v>-457</v>
      </c>
      <c r="I417" s="23"/>
      <c r="J417" s="39" t="s">
        <v>105</v>
      </c>
    </row>
    <row r="418" spans="1:10">
      <c r="A418" s="20">
        <v>21303</v>
      </c>
      <c r="B418" s="20" t="s">
        <v>617</v>
      </c>
      <c r="C418" s="33">
        <f t="shared" ref="C418:I418" si="120">SUM(C419:C434)</f>
        <v>4730.3700000000008</v>
      </c>
      <c r="D418" s="33">
        <f t="shared" si="120"/>
        <v>14963.01</v>
      </c>
      <c r="E418" s="33">
        <f t="shared" si="120"/>
        <v>10232.64</v>
      </c>
      <c r="F418" s="22">
        <f t="shared" si="120"/>
        <v>38.42</v>
      </c>
      <c r="G418" s="22">
        <f t="shared" si="120"/>
        <v>297.21999999999997</v>
      </c>
      <c r="H418" s="22">
        <f t="shared" si="120"/>
        <v>4737</v>
      </c>
      <c r="I418" s="22">
        <f t="shared" si="120"/>
        <v>5160</v>
      </c>
      <c r="J418" s="38"/>
    </row>
    <row r="419" spans="1:10" ht="24">
      <c r="A419" s="20">
        <v>2130301</v>
      </c>
      <c r="B419" s="20" t="s">
        <v>618</v>
      </c>
      <c r="C419" s="33">
        <v>368.71</v>
      </c>
      <c r="D419" s="33">
        <f t="shared" si="113"/>
        <v>409.85999999999996</v>
      </c>
      <c r="E419" s="33">
        <f t="shared" si="114"/>
        <v>41.15</v>
      </c>
      <c r="F419" s="23"/>
      <c r="G419" s="23">
        <v>41.15</v>
      </c>
      <c r="H419" s="23"/>
      <c r="I419" s="23"/>
      <c r="J419" s="39" t="s">
        <v>386</v>
      </c>
    </row>
    <row r="420" spans="1:10">
      <c r="A420" s="20">
        <v>2130302</v>
      </c>
      <c r="B420" s="20" t="s">
        <v>322</v>
      </c>
      <c r="C420" s="33"/>
      <c r="D420" s="33">
        <f t="shared" si="113"/>
        <v>7</v>
      </c>
      <c r="E420" s="33">
        <f t="shared" si="114"/>
        <v>7</v>
      </c>
      <c r="F420" s="23"/>
      <c r="G420" s="23"/>
      <c r="H420" s="23">
        <v>7</v>
      </c>
      <c r="I420" s="23"/>
      <c r="J420" s="38"/>
    </row>
    <row r="421" spans="1:10">
      <c r="A421" s="20">
        <v>2130304</v>
      </c>
      <c r="B421" s="20" t="s">
        <v>619</v>
      </c>
      <c r="C421" s="33">
        <v>61.8</v>
      </c>
      <c r="D421" s="33">
        <f t="shared" si="113"/>
        <v>63.919999999999995</v>
      </c>
      <c r="E421" s="33">
        <f t="shared" si="114"/>
        <v>2.12</v>
      </c>
      <c r="F421" s="23"/>
      <c r="G421" s="23">
        <v>2.12</v>
      </c>
      <c r="H421" s="23"/>
      <c r="I421" s="23"/>
      <c r="J421" s="38"/>
    </row>
    <row r="422" spans="1:10" ht="36.75">
      <c r="A422" s="20">
        <v>2130305</v>
      </c>
      <c r="B422" s="20" t="s">
        <v>620</v>
      </c>
      <c r="C422" s="33">
        <v>1110.6600000000001</v>
      </c>
      <c r="D422" s="33">
        <f t="shared" si="113"/>
        <v>11779.66</v>
      </c>
      <c r="E422" s="33">
        <f t="shared" si="114"/>
        <v>10669</v>
      </c>
      <c r="F422" s="23"/>
      <c r="G422" s="23">
        <v>162</v>
      </c>
      <c r="H422" s="23">
        <v>5507</v>
      </c>
      <c r="I422" s="23">
        <v>5000</v>
      </c>
      <c r="J422" s="39" t="s">
        <v>621</v>
      </c>
    </row>
    <row r="423" spans="1:10">
      <c r="A423" s="20">
        <v>2130306</v>
      </c>
      <c r="B423" s="20" t="s">
        <v>622</v>
      </c>
      <c r="C423" s="33">
        <v>806.63</v>
      </c>
      <c r="D423" s="33">
        <f t="shared" si="113"/>
        <v>393.6</v>
      </c>
      <c r="E423" s="33">
        <f t="shared" si="114"/>
        <v>-413.03</v>
      </c>
      <c r="F423" s="23">
        <v>86.97</v>
      </c>
      <c r="G423" s="23"/>
      <c r="H423" s="23">
        <v>-500</v>
      </c>
      <c r="I423" s="23"/>
      <c r="J423" s="39" t="s">
        <v>105</v>
      </c>
    </row>
    <row r="424" spans="1:10">
      <c r="A424" s="20">
        <v>2130309</v>
      </c>
      <c r="B424" s="20" t="s">
        <v>623</v>
      </c>
      <c r="C424" s="33">
        <v>274.69</v>
      </c>
      <c r="D424" s="33">
        <f t="shared" si="113"/>
        <v>285.92</v>
      </c>
      <c r="E424" s="33">
        <f t="shared" si="114"/>
        <v>11.23</v>
      </c>
      <c r="F424" s="23">
        <v>-5.72</v>
      </c>
      <c r="G424" s="23">
        <v>16.95</v>
      </c>
      <c r="H424" s="23"/>
      <c r="I424" s="23"/>
      <c r="J424" s="38"/>
    </row>
    <row r="425" spans="1:10">
      <c r="A425" s="20">
        <v>2130310</v>
      </c>
      <c r="B425" s="20" t="s">
        <v>624</v>
      </c>
      <c r="C425" s="33">
        <v>120</v>
      </c>
      <c r="D425" s="33">
        <f t="shared" si="113"/>
        <v>120</v>
      </c>
      <c r="E425" s="33">
        <f t="shared" si="114"/>
        <v>0</v>
      </c>
      <c r="F425" s="23"/>
      <c r="G425" s="23"/>
      <c r="H425" s="23"/>
      <c r="I425" s="23"/>
      <c r="J425" s="38"/>
    </row>
    <row r="426" spans="1:10">
      <c r="A426" s="20">
        <v>2130311</v>
      </c>
      <c r="B426" s="20" t="s">
        <v>625</v>
      </c>
      <c r="C426" s="33"/>
      <c r="D426" s="33">
        <f t="shared" si="113"/>
        <v>624</v>
      </c>
      <c r="E426" s="33">
        <f t="shared" si="114"/>
        <v>624</v>
      </c>
      <c r="F426" s="23"/>
      <c r="G426" s="23"/>
      <c r="H426" s="23">
        <v>624</v>
      </c>
      <c r="I426" s="23"/>
      <c r="J426" s="39" t="s">
        <v>104</v>
      </c>
    </row>
    <row r="427" spans="1:10">
      <c r="A427" s="20">
        <v>2130313</v>
      </c>
      <c r="B427" s="20" t="s">
        <v>626</v>
      </c>
      <c r="C427" s="33">
        <v>15</v>
      </c>
      <c r="D427" s="33">
        <f t="shared" si="113"/>
        <v>30</v>
      </c>
      <c r="E427" s="33">
        <f t="shared" si="114"/>
        <v>15</v>
      </c>
      <c r="F427" s="23"/>
      <c r="G427" s="23">
        <v>15</v>
      </c>
      <c r="H427" s="23"/>
      <c r="I427" s="23"/>
      <c r="J427" s="38"/>
    </row>
    <row r="428" spans="1:10">
      <c r="A428" s="20">
        <v>2130314</v>
      </c>
      <c r="B428" s="20" t="s">
        <v>627</v>
      </c>
      <c r="C428" s="33">
        <v>134.63</v>
      </c>
      <c r="D428" s="33">
        <f t="shared" si="113"/>
        <v>194.63</v>
      </c>
      <c r="E428" s="33">
        <f t="shared" si="114"/>
        <v>60</v>
      </c>
      <c r="F428" s="23"/>
      <c r="G428" s="23">
        <v>60</v>
      </c>
      <c r="H428" s="23"/>
      <c r="I428" s="23"/>
      <c r="J428" s="39" t="s">
        <v>104</v>
      </c>
    </row>
    <row r="429" spans="1:10">
      <c r="A429" s="20">
        <v>2130315</v>
      </c>
      <c r="B429" s="20" t="s">
        <v>628</v>
      </c>
      <c r="C429" s="33">
        <v>40</v>
      </c>
      <c r="D429" s="33">
        <f t="shared" si="113"/>
        <v>40</v>
      </c>
      <c r="E429" s="33">
        <f t="shared" si="114"/>
        <v>0</v>
      </c>
      <c r="F429" s="23"/>
      <c r="G429" s="23"/>
      <c r="H429" s="23"/>
      <c r="I429" s="23"/>
      <c r="J429" s="38"/>
    </row>
    <row r="430" spans="1:10">
      <c r="A430" s="20">
        <v>2130317</v>
      </c>
      <c r="B430" s="20" t="s">
        <v>629</v>
      </c>
      <c r="C430" s="33">
        <v>120.48</v>
      </c>
      <c r="D430" s="33">
        <f t="shared" si="113"/>
        <v>77.650000000000006</v>
      </c>
      <c r="E430" s="33">
        <f t="shared" si="114"/>
        <v>-42.83</v>
      </c>
      <c r="F430" s="23">
        <v>-42.83</v>
      </c>
      <c r="G430" s="23"/>
      <c r="H430" s="23"/>
      <c r="I430" s="23"/>
      <c r="J430" s="38"/>
    </row>
    <row r="431" spans="1:10">
      <c r="A431" s="20">
        <v>2130319</v>
      </c>
      <c r="B431" s="20" t="s">
        <v>630</v>
      </c>
      <c r="C431" s="33">
        <v>1000</v>
      </c>
      <c r="D431" s="33">
        <f t="shared" si="113"/>
        <v>99</v>
      </c>
      <c r="E431" s="33">
        <f t="shared" si="114"/>
        <v>-901</v>
      </c>
      <c r="F431" s="23"/>
      <c r="G431" s="23"/>
      <c r="H431" s="23">
        <v>-901</v>
      </c>
      <c r="I431" s="23"/>
      <c r="J431" s="39" t="s">
        <v>105</v>
      </c>
    </row>
    <row r="432" spans="1:10">
      <c r="A432" s="20">
        <v>2130331</v>
      </c>
      <c r="B432" s="20" t="s">
        <v>631</v>
      </c>
      <c r="C432" s="33">
        <v>444</v>
      </c>
      <c r="D432" s="33">
        <f t="shared" si="113"/>
        <v>444</v>
      </c>
      <c r="E432" s="33">
        <f t="shared" si="114"/>
        <v>0</v>
      </c>
      <c r="F432" s="23"/>
      <c r="G432" s="23"/>
      <c r="H432" s="23"/>
      <c r="I432" s="23"/>
      <c r="J432" s="38"/>
    </row>
    <row r="433" spans="1:10">
      <c r="A433" s="20">
        <v>2130333</v>
      </c>
      <c r="B433" s="20" t="s">
        <v>632</v>
      </c>
      <c r="C433" s="33">
        <v>2.2599999999999998</v>
      </c>
      <c r="D433" s="33">
        <f t="shared" si="113"/>
        <v>2.2599999999999998</v>
      </c>
      <c r="E433" s="33">
        <f t="shared" si="114"/>
        <v>0</v>
      </c>
      <c r="F433" s="23"/>
      <c r="G433" s="23"/>
      <c r="H433" s="23"/>
      <c r="I433" s="23"/>
      <c r="J433" s="38"/>
    </row>
    <row r="434" spans="1:10">
      <c r="A434" s="20">
        <v>2130399</v>
      </c>
      <c r="B434" s="20" t="s">
        <v>633</v>
      </c>
      <c r="C434" s="33">
        <v>231.51</v>
      </c>
      <c r="D434" s="33">
        <f t="shared" si="113"/>
        <v>391.51</v>
      </c>
      <c r="E434" s="33">
        <f t="shared" si="114"/>
        <v>160</v>
      </c>
      <c r="F434" s="23"/>
      <c r="G434" s="23"/>
      <c r="H434" s="23"/>
      <c r="I434" s="23">
        <v>160</v>
      </c>
      <c r="J434" s="39" t="s">
        <v>634</v>
      </c>
    </row>
    <row r="435" spans="1:10">
      <c r="A435" s="20">
        <v>21305</v>
      </c>
      <c r="B435" s="20" t="s">
        <v>635</v>
      </c>
      <c r="C435" s="33">
        <f t="shared" ref="C435:I435" si="121">SUM(C436:C439)</f>
        <v>2272.15</v>
      </c>
      <c r="D435" s="33">
        <f t="shared" si="121"/>
        <v>342.57</v>
      </c>
      <c r="E435" s="33">
        <f t="shared" si="121"/>
        <v>-1929.58</v>
      </c>
      <c r="F435" s="22">
        <f t="shared" si="121"/>
        <v>0</v>
      </c>
      <c r="G435" s="22">
        <f t="shared" si="121"/>
        <v>-1929.58</v>
      </c>
      <c r="H435" s="22">
        <f t="shared" si="121"/>
        <v>0</v>
      </c>
      <c r="I435" s="22">
        <f t="shared" si="121"/>
        <v>0</v>
      </c>
      <c r="J435" s="38"/>
    </row>
    <row r="436" spans="1:10" ht="24">
      <c r="A436" s="20">
        <v>2130501</v>
      </c>
      <c r="B436" s="20" t="s">
        <v>636</v>
      </c>
      <c r="C436" s="33">
        <v>87.15</v>
      </c>
      <c r="D436" s="33">
        <f t="shared" si="113"/>
        <v>92.570000000000007</v>
      </c>
      <c r="E436" s="33">
        <f t="shared" si="114"/>
        <v>5.42</v>
      </c>
      <c r="F436" s="23"/>
      <c r="G436" s="23">
        <v>5.42</v>
      </c>
      <c r="H436" s="23"/>
      <c r="I436" s="23"/>
      <c r="J436" s="39" t="s">
        <v>386</v>
      </c>
    </row>
    <row r="437" spans="1:10">
      <c r="A437" s="20">
        <v>2130504</v>
      </c>
      <c r="B437" s="20" t="s">
        <v>637</v>
      </c>
      <c r="C437" s="33"/>
      <c r="D437" s="33">
        <f t="shared" si="113"/>
        <v>20</v>
      </c>
      <c r="E437" s="33">
        <f t="shared" si="114"/>
        <v>20</v>
      </c>
      <c r="F437" s="23"/>
      <c r="G437" s="23">
        <v>20</v>
      </c>
      <c r="H437" s="23"/>
      <c r="I437" s="23"/>
      <c r="J437" s="38"/>
    </row>
    <row r="438" spans="1:10">
      <c r="A438" s="20">
        <v>2130505</v>
      </c>
      <c r="B438" s="20" t="s">
        <v>638</v>
      </c>
      <c r="C438" s="33">
        <v>2000</v>
      </c>
      <c r="D438" s="33">
        <f t="shared" si="113"/>
        <v>0</v>
      </c>
      <c r="E438" s="33">
        <f t="shared" si="114"/>
        <v>-2000</v>
      </c>
      <c r="F438" s="23"/>
      <c r="G438" s="23">
        <v>-2000</v>
      </c>
      <c r="H438" s="23"/>
      <c r="I438" s="23"/>
      <c r="J438" s="39" t="s">
        <v>639</v>
      </c>
    </row>
    <row r="439" spans="1:10">
      <c r="A439" s="20">
        <v>2130599</v>
      </c>
      <c r="B439" s="20" t="s">
        <v>640</v>
      </c>
      <c r="C439" s="33">
        <v>185</v>
      </c>
      <c r="D439" s="33">
        <f t="shared" si="113"/>
        <v>230</v>
      </c>
      <c r="E439" s="33">
        <f t="shared" si="114"/>
        <v>45</v>
      </c>
      <c r="F439" s="23"/>
      <c r="G439" s="23">
        <v>45</v>
      </c>
      <c r="H439" s="23"/>
      <c r="I439" s="23"/>
      <c r="J439" s="38"/>
    </row>
    <row r="440" spans="1:10">
      <c r="A440" s="20">
        <v>21306</v>
      </c>
      <c r="B440" s="20" t="s">
        <v>641</v>
      </c>
      <c r="C440" s="33">
        <f t="shared" ref="C440:I440" si="122">C441</f>
        <v>25</v>
      </c>
      <c r="D440" s="33">
        <f t="shared" si="122"/>
        <v>25</v>
      </c>
      <c r="E440" s="33">
        <f t="shared" si="122"/>
        <v>0</v>
      </c>
      <c r="F440" s="22">
        <f t="shared" si="122"/>
        <v>0</v>
      </c>
      <c r="G440" s="22">
        <f t="shared" si="122"/>
        <v>0</v>
      </c>
      <c r="H440" s="22">
        <f t="shared" si="122"/>
        <v>0</v>
      </c>
      <c r="I440" s="22">
        <f t="shared" si="122"/>
        <v>0</v>
      </c>
      <c r="J440" s="38"/>
    </row>
    <row r="441" spans="1:10">
      <c r="A441" s="20">
        <v>2130699</v>
      </c>
      <c r="B441" s="20" t="s">
        <v>642</v>
      </c>
      <c r="C441" s="33">
        <v>25</v>
      </c>
      <c r="D441" s="33">
        <f t="shared" si="113"/>
        <v>25</v>
      </c>
      <c r="E441" s="33">
        <f t="shared" si="114"/>
        <v>0</v>
      </c>
      <c r="F441" s="23"/>
      <c r="G441" s="23"/>
      <c r="H441" s="23"/>
      <c r="I441" s="23"/>
      <c r="J441" s="38"/>
    </row>
    <row r="442" spans="1:10">
      <c r="A442" s="20">
        <v>21307</v>
      </c>
      <c r="B442" s="20" t="s">
        <v>643</v>
      </c>
      <c r="C442" s="33">
        <f t="shared" ref="C442:I442" si="123">C443</f>
        <v>25</v>
      </c>
      <c r="D442" s="33">
        <f t="shared" si="123"/>
        <v>25</v>
      </c>
      <c r="E442" s="33">
        <f t="shared" si="123"/>
        <v>0</v>
      </c>
      <c r="F442" s="22">
        <f t="shared" si="123"/>
        <v>0</v>
      </c>
      <c r="G442" s="22">
        <f t="shared" si="123"/>
        <v>0</v>
      </c>
      <c r="H442" s="22">
        <f t="shared" si="123"/>
        <v>0</v>
      </c>
      <c r="I442" s="22">
        <f t="shared" si="123"/>
        <v>0</v>
      </c>
      <c r="J442" s="38"/>
    </row>
    <row r="443" spans="1:10">
      <c r="A443" s="20">
        <v>2130799</v>
      </c>
      <c r="B443" s="20" t="s">
        <v>644</v>
      </c>
      <c r="C443" s="33">
        <v>25</v>
      </c>
      <c r="D443" s="33">
        <f t="shared" si="113"/>
        <v>25</v>
      </c>
      <c r="E443" s="33">
        <f t="shared" si="114"/>
        <v>0</v>
      </c>
      <c r="F443" s="23"/>
      <c r="G443" s="23"/>
      <c r="H443" s="23"/>
      <c r="I443" s="23"/>
      <c r="J443" s="38"/>
    </row>
    <row r="444" spans="1:10">
      <c r="A444" s="20">
        <v>21308</v>
      </c>
      <c r="B444" s="20" t="s">
        <v>645</v>
      </c>
      <c r="C444" s="33">
        <f t="shared" ref="C444:I444" si="124">SUM(C445:C446)</f>
        <v>0</v>
      </c>
      <c r="D444" s="33">
        <f t="shared" si="124"/>
        <v>484</v>
      </c>
      <c r="E444" s="33">
        <f t="shared" si="124"/>
        <v>484</v>
      </c>
      <c r="F444" s="22">
        <f t="shared" si="124"/>
        <v>0</v>
      </c>
      <c r="G444" s="22">
        <f t="shared" si="124"/>
        <v>20</v>
      </c>
      <c r="H444" s="22">
        <f t="shared" si="124"/>
        <v>464</v>
      </c>
      <c r="I444" s="22">
        <f t="shared" si="124"/>
        <v>0</v>
      </c>
      <c r="J444" s="38"/>
    </row>
    <row r="445" spans="1:10">
      <c r="A445" s="20">
        <v>2130804</v>
      </c>
      <c r="B445" s="20" t="s">
        <v>646</v>
      </c>
      <c r="C445" s="33"/>
      <c r="D445" s="33">
        <f t="shared" si="113"/>
        <v>204</v>
      </c>
      <c r="E445" s="33">
        <f t="shared" si="114"/>
        <v>204</v>
      </c>
      <c r="F445" s="23"/>
      <c r="G445" s="23"/>
      <c r="H445" s="23">
        <v>204</v>
      </c>
      <c r="I445" s="23"/>
      <c r="J445" s="39" t="s">
        <v>104</v>
      </c>
    </row>
    <row r="446" spans="1:10">
      <c r="A446" s="20">
        <v>2130899</v>
      </c>
      <c r="B446" s="20" t="s">
        <v>647</v>
      </c>
      <c r="C446" s="33"/>
      <c r="D446" s="33">
        <f t="shared" si="113"/>
        <v>280</v>
      </c>
      <c r="E446" s="33">
        <f t="shared" si="114"/>
        <v>280</v>
      </c>
      <c r="F446" s="23"/>
      <c r="G446" s="23">
        <v>20</v>
      </c>
      <c r="H446" s="23">
        <v>260</v>
      </c>
      <c r="I446" s="23"/>
      <c r="J446" s="39" t="s">
        <v>104</v>
      </c>
    </row>
    <row r="447" spans="1:10">
      <c r="A447" s="20">
        <v>21399</v>
      </c>
      <c r="B447" s="20" t="s">
        <v>648</v>
      </c>
      <c r="C447" s="33">
        <f t="shared" ref="C447:I447" si="125">C448</f>
        <v>1030</v>
      </c>
      <c r="D447" s="33">
        <f t="shared" si="125"/>
        <v>30</v>
      </c>
      <c r="E447" s="33">
        <f t="shared" si="125"/>
        <v>-1000</v>
      </c>
      <c r="F447" s="22">
        <f t="shared" si="125"/>
        <v>0</v>
      </c>
      <c r="G447" s="22">
        <f t="shared" si="125"/>
        <v>0</v>
      </c>
      <c r="H447" s="22">
        <f t="shared" si="125"/>
        <v>-1000</v>
      </c>
      <c r="I447" s="22">
        <f t="shared" si="125"/>
        <v>0</v>
      </c>
      <c r="J447" s="38"/>
    </row>
    <row r="448" spans="1:10">
      <c r="A448" s="20">
        <v>2139999</v>
      </c>
      <c r="B448" s="20" t="s">
        <v>649</v>
      </c>
      <c r="C448" s="33">
        <v>1030</v>
      </c>
      <c r="D448" s="33">
        <f t="shared" si="113"/>
        <v>30</v>
      </c>
      <c r="E448" s="33">
        <f t="shared" si="114"/>
        <v>-1000</v>
      </c>
      <c r="F448" s="23"/>
      <c r="G448" s="23"/>
      <c r="H448" s="23">
        <v>-1000</v>
      </c>
      <c r="I448" s="23"/>
      <c r="J448" s="39" t="s">
        <v>105</v>
      </c>
    </row>
    <row r="449" spans="1:10">
      <c r="A449" s="42">
        <v>214</v>
      </c>
      <c r="B449" s="3" t="s">
        <v>84</v>
      </c>
      <c r="C449" s="32">
        <f t="shared" ref="C449:I449" si="126">C450+C458+C461+C464</f>
        <v>10661.32</v>
      </c>
      <c r="D449" s="32">
        <f t="shared" si="126"/>
        <v>11899.449999999999</v>
      </c>
      <c r="E449" s="32">
        <f t="shared" si="126"/>
        <v>1238.1300000000001</v>
      </c>
      <c r="F449" s="21">
        <f t="shared" si="126"/>
        <v>32.25</v>
      </c>
      <c r="G449" s="21">
        <f t="shared" si="126"/>
        <v>92.88</v>
      </c>
      <c r="H449" s="21">
        <f t="shared" si="126"/>
        <v>1113</v>
      </c>
      <c r="I449" s="21">
        <f t="shared" si="126"/>
        <v>0</v>
      </c>
      <c r="J449" s="43"/>
    </row>
    <row r="450" spans="1:10">
      <c r="A450" s="20">
        <v>21401</v>
      </c>
      <c r="B450" s="20" t="s">
        <v>650</v>
      </c>
      <c r="C450" s="33">
        <f t="shared" ref="C450:I450" si="127">SUM(C451:C457)</f>
        <v>7906.32</v>
      </c>
      <c r="D450" s="33">
        <f t="shared" si="127"/>
        <v>7202.7899999999991</v>
      </c>
      <c r="E450" s="33">
        <f t="shared" si="127"/>
        <v>-703.53</v>
      </c>
      <c r="F450" s="22">
        <f t="shared" si="127"/>
        <v>32.25</v>
      </c>
      <c r="G450" s="22">
        <f t="shared" si="127"/>
        <v>75.22</v>
      </c>
      <c r="H450" s="22">
        <f t="shared" si="127"/>
        <v>-811</v>
      </c>
      <c r="I450" s="22">
        <f t="shared" si="127"/>
        <v>0</v>
      </c>
      <c r="J450" s="38"/>
    </row>
    <row r="451" spans="1:10" ht="24">
      <c r="A451" s="20">
        <v>2140101</v>
      </c>
      <c r="B451" s="20" t="s">
        <v>651</v>
      </c>
      <c r="C451" s="33">
        <v>3140.85</v>
      </c>
      <c r="D451" s="33">
        <f t="shared" si="113"/>
        <v>3186.0699999999997</v>
      </c>
      <c r="E451" s="33">
        <f t="shared" si="114"/>
        <v>45.22</v>
      </c>
      <c r="F451" s="23"/>
      <c r="G451" s="23">
        <v>45.22</v>
      </c>
      <c r="H451" s="23">
        <v>0</v>
      </c>
      <c r="I451" s="23"/>
      <c r="J451" s="39" t="s">
        <v>386</v>
      </c>
    </row>
    <row r="452" spans="1:10">
      <c r="A452" s="20">
        <v>2140102</v>
      </c>
      <c r="B452" s="20" t="s">
        <v>652</v>
      </c>
      <c r="C452" s="33">
        <v>112</v>
      </c>
      <c r="D452" s="33">
        <f t="shared" si="113"/>
        <v>112</v>
      </c>
      <c r="E452" s="33">
        <f t="shared" si="114"/>
        <v>0</v>
      </c>
      <c r="F452" s="23"/>
      <c r="G452" s="23"/>
      <c r="H452" s="23"/>
      <c r="I452" s="23"/>
      <c r="J452" s="38"/>
    </row>
    <row r="453" spans="1:10">
      <c r="A453" s="20">
        <v>2140106</v>
      </c>
      <c r="B453" s="20" t="s">
        <v>653</v>
      </c>
      <c r="C453" s="33">
        <v>1615.96</v>
      </c>
      <c r="D453" s="33">
        <f t="shared" si="113"/>
        <v>1615.96</v>
      </c>
      <c r="E453" s="33">
        <f t="shared" si="114"/>
        <v>0</v>
      </c>
      <c r="F453" s="23"/>
      <c r="G453" s="23"/>
      <c r="H453" s="23"/>
      <c r="I453" s="23"/>
      <c r="J453" s="39" t="s">
        <v>104</v>
      </c>
    </row>
    <row r="454" spans="1:10">
      <c r="A454" s="20">
        <v>2140112</v>
      </c>
      <c r="B454" s="20" t="s">
        <v>654</v>
      </c>
      <c r="C454" s="33">
        <v>14.02</v>
      </c>
      <c r="D454" s="33">
        <f t="shared" ref="D454:D517" si="128">C454+E454</f>
        <v>781.27</v>
      </c>
      <c r="E454" s="33">
        <f t="shared" ref="E454:E517" si="129">SUM(F454:I454)</f>
        <v>767.25</v>
      </c>
      <c r="F454" s="23">
        <v>32.25</v>
      </c>
      <c r="G454" s="23">
        <v>30</v>
      </c>
      <c r="H454" s="23">
        <v>705</v>
      </c>
      <c r="I454" s="23"/>
      <c r="J454" s="39" t="s">
        <v>104</v>
      </c>
    </row>
    <row r="455" spans="1:10">
      <c r="A455" s="20">
        <v>2140131</v>
      </c>
      <c r="B455" s="20" t="s">
        <v>655</v>
      </c>
      <c r="C455" s="33">
        <v>103.49</v>
      </c>
      <c r="D455" s="33">
        <f t="shared" si="128"/>
        <v>103.49</v>
      </c>
      <c r="E455" s="33">
        <f t="shared" si="129"/>
        <v>0</v>
      </c>
      <c r="F455" s="23"/>
      <c r="G455" s="23"/>
      <c r="H455" s="23"/>
      <c r="I455" s="23"/>
      <c r="J455" s="38"/>
    </row>
    <row r="456" spans="1:10">
      <c r="A456" s="20">
        <v>2140123</v>
      </c>
      <c r="B456" s="20" t="s">
        <v>656</v>
      </c>
      <c r="C456" s="33"/>
      <c r="D456" s="33">
        <f t="shared" si="128"/>
        <v>20</v>
      </c>
      <c r="E456" s="33">
        <f t="shared" si="129"/>
        <v>20</v>
      </c>
      <c r="F456" s="23"/>
      <c r="G456" s="23"/>
      <c r="H456" s="23">
        <v>20</v>
      </c>
      <c r="I456" s="23"/>
      <c r="J456" s="38"/>
    </row>
    <row r="457" spans="1:10">
      <c r="A457" s="20">
        <v>2140199</v>
      </c>
      <c r="B457" s="20" t="s">
        <v>657</v>
      </c>
      <c r="C457" s="33">
        <v>2920</v>
      </c>
      <c r="D457" s="33">
        <f t="shared" si="128"/>
        <v>1384</v>
      </c>
      <c r="E457" s="33">
        <f t="shared" si="129"/>
        <v>-1536</v>
      </c>
      <c r="F457" s="23"/>
      <c r="G457" s="23"/>
      <c r="H457" s="23">
        <v>-1536</v>
      </c>
      <c r="I457" s="23"/>
      <c r="J457" s="39" t="s">
        <v>105</v>
      </c>
    </row>
    <row r="458" spans="1:10">
      <c r="A458" s="20">
        <v>21404</v>
      </c>
      <c r="B458" s="20" t="s">
        <v>658</v>
      </c>
      <c r="C458" s="33">
        <f t="shared" ref="C458:I458" si="130">SUM(C459:C460)</f>
        <v>2200</v>
      </c>
      <c r="D458" s="33">
        <f t="shared" si="130"/>
        <v>4022</v>
      </c>
      <c r="E458" s="33">
        <f t="shared" si="130"/>
        <v>1822</v>
      </c>
      <c r="F458" s="22">
        <f t="shared" si="130"/>
        <v>0</v>
      </c>
      <c r="G458" s="22">
        <f t="shared" si="130"/>
        <v>0</v>
      </c>
      <c r="H458" s="22">
        <f t="shared" si="130"/>
        <v>1822</v>
      </c>
      <c r="I458" s="22">
        <f t="shared" si="130"/>
        <v>0</v>
      </c>
      <c r="J458" s="38"/>
    </row>
    <row r="459" spans="1:10">
      <c r="A459" s="20">
        <v>2140401</v>
      </c>
      <c r="B459" s="20" t="s">
        <v>659</v>
      </c>
      <c r="C459" s="33">
        <v>2200</v>
      </c>
      <c r="D459" s="33">
        <f t="shared" si="128"/>
        <v>2672</v>
      </c>
      <c r="E459" s="33">
        <f t="shared" si="129"/>
        <v>472</v>
      </c>
      <c r="F459" s="23"/>
      <c r="G459" s="23"/>
      <c r="H459" s="23">
        <v>472</v>
      </c>
      <c r="I459" s="23"/>
      <c r="J459" s="39" t="s">
        <v>104</v>
      </c>
    </row>
    <row r="460" spans="1:10">
      <c r="A460" s="20">
        <v>2140402</v>
      </c>
      <c r="B460" s="20" t="s">
        <v>660</v>
      </c>
      <c r="C460" s="33"/>
      <c r="D460" s="33">
        <f t="shared" si="128"/>
        <v>1350</v>
      </c>
      <c r="E460" s="33">
        <f t="shared" si="129"/>
        <v>1350</v>
      </c>
      <c r="F460" s="23"/>
      <c r="G460" s="23"/>
      <c r="H460" s="23">
        <v>1350</v>
      </c>
      <c r="I460" s="23"/>
      <c r="J460" s="39" t="s">
        <v>104</v>
      </c>
    </row>
    <row r="461" spans="1:10">
      <c r="A461" s="20">
        <v>21405</v>
      </c>
      <c r="B461" s="20" t="s">
        <v>661</v>
      </c>
      <c r="C461" s="33">
        <f t="shared" ref="C461:I461" si="131">SUM(C462:C463)</f>
        <v>10</v>
      </c>
      <c r="D461" s="33">
        <f t="shared" si="131"/>
        <v>27.66</v>
      </c>
      <c r="E461" s="33">
        <f t="shared" si="131"/>
        <v>17.66</v>
      </c>
      <c r="F461" s="22">
        <f t="shared" si="131"/>
        <v>0</v>
      </c>
      <c r="G461" s="22">
        <f t="shared" si="131"/>
        <v>17.66</v>
      </c>
      <c r="H461" s="22">
        <f t="shared" si="131"/>
        <v>0</v>
      </c>
      <c r="I461" s="22">
        <f t="shared" si="131"/>
        <v>0</v>
      </c>
      <c r="J461" s="38"/>
    </row>
    <row r="462" spans="1:10">
      <c r="A462" s="20">
        <v>2140504</v>
      </c>
      <c r="B462" s="20" t="s">
        <v>662</v>
      </c>
      <c r="C462" s="33">
        <v>10</v>
      </c>
      <c r="D462" s="33">
        <f t="shared" si="128"/>
        <v>10</v>
      </c>
      <c r="E462" s="33">
        <f t="shared" si="129"/>
        <v>0</v>
      </c>
      <c r="F462" s="23"/>
      <c r="G462" s="23"/>
      <c r="H462" s="23"/>
      <c r="I462" s="23"/>
      <c r="J462" s="38"/>
    </row>
    <row r="463" spans="1:10">
      <c r="A463" s="20">
        <v>2140505</v>
      </c>
      <c r="B463" s="20" t="s">
        <v>663</v>
      </c>
      <c r="C463" s="33"/>
      <c r="D463" s="33">
        <f t="shared" si="128"/>
        <v>17.66</v>
      </c>
      <c r="E463" s="33">
        <f t="shared" si="129"/>
        <v>17.66</v>
      </c>
      <c r="F463" s="23"/>
      <c r="G463" s="23">
        <v>17.66</v>
      </c>
      <c r="H463" s="23"/>
      <c r="I463" s="23"/>
      <c r="J463" s="39" t="s">
        <v>104</v>
      </c>
    </row>
    <row r="464" spans="1:10">
      <c r="A464" s="20">
        <v>21406</v>
      </c>
      <c r="B464" s="20" t="s">
        <v>664</v>
      </c>
      <c r="C464" s="33">
        <f t="shared" ref="C464:I464" si="132">SUM(C465:C467)</f>
        <v>545</v>
      </c>
      <c r="D464" s="33">
        <f t="shared" si="132"/>
        <v>647</v>
      </c>
      <c r="E464" s="33">
        <f t="shared" si="132"/>
        <v>102</v>
      </c>
      <c r="F464" s="22">
        <f t="shared" si="132"/>
        <v>0</v>
      </c>
      <c r="G464" s="22">
        <f t="shared" si="132"/>
        <v>0</v>
      </c>
      <c r="H464" s="22">
        <f t="shared" si="132"/>
        <v>102</v>
      </c>
      <c r="I464" s="22">
        <f t="shared" si="132"/>
        <v>0</v>
      </c>
      <c r="J464" s="38"/>
    </row>
    <row r="465" spans="1:10">
      <c r="A465" s="20">
        <v>2140601</v>
      </c>
      <c r="B465" s="20" t="s">
        <v>665</v>
      </c>
      <c r="C465" s="33"/>
      <c r="D465" s="33">
        <f t="shared" si="128"/>
        <v>30</v>
      </c>
      <c r="E465" s="33">
        <f t="shared" si="129"/>
        <v>30</v>
      </c>
      <c r="F465" s="23"/>
      <c r="G465" s="23"/>
      <c r="H465" s="23">
        <v>30</v>
      </c>
      <c r="I465" s="23"/>
      <c r="J465" s="39" t="s">
        <v>104</v>
      </c>
    </row>
    <row r="466" spans="1:10">
      <c r="A466" s="20">
        <v>2140602</v>
      </c>
      <c r="B466" s="20" t="s">
        <v>666</v>
      </c>
      <c r="C466" s="33">
        <v>545</v>
      </c>
      <c r="D466" s="33">
        <f t="shared" si="128"/>
        <v>330</v>
      </c>
      <c r="E466" s="33">
        <f t="shared" si="129"/>
        <v>-215</v>
      </c>
      <c r="F466" s="23"/>
      <c r="G466" s="23"/>
      <c r="H466" s="23">
        <v>-215</v>
      </c>
      <c r="I466" s="23"/>
      <c r="J466" s="39" t="s">
        <v>105</v>
      </c>
    </row>
    <row r="467" spans="1:10">
      <c r="A467" s="20">
        <v>2140603</v>
      </c>
      <c r="B467" s="20" t="s">
        <v>667</v>
      </c>
      <c r="C467" s="33"/>
      <c r="D467" s="33">
        <f t="shared" si="128"/>
        <v>287</v>
      </c>
      <c r="E467" s="33">
        <f t="shared" si="129"/>
        <v>287</v>
      </c>
      <c r="F467" s="23"/>
      <c r="G467" s="23"/>
      <c r="H467" s="23">
        <v>287</v>
      </c>
      <c r="I467" s="23"/>
      <c r="J467" s="39" t="s">
        <v>104</v>
      </c>
    </row>
    <row r="468" spans="1:10">
      <c r="A468" s="42">
        <v>215</v>
      </c>
      <c r="B468" s="3" t="s">
        <v>668</v>
      </c>
      <c r="C468" s="32">
        <f t="shared" ref="C468:I468" si="133">C474+C477+C479+C471+C469+C483</f>
        <v>7014.44</v>
      </c>
      <c r="D468" s="32">
        <f t="shared" si="133"/>
        <v>9397.3799999999992</v>
      </c>
      <c r="E468" s="32">
        <f t="shared" si="133"/>
        <v>2382.94</v>
      </c>
      <c r="F468" s="21">
        <f t="shared" si="133"/>
        <v>80</v>
      </c>
      <c r="G468" s="21">
        <f>G474+G477+G479+G471+G469+G483</f>
        <v>2122.9399999999996</v>
      </c>
      <c r="H468" s="21">
        <f t="shared" si="133"/>
        <v>180</v>
      </c>
      <c r="I468" s="21">
        <f t="shared" si="133"/>
        <v>0</v>
      </c>
      <c r="J468" s="43"/>
    </row>
    <row r="469" spans="1:10">
      <c r="A469" s="20">
        <v>21502</v>
      </c>
      <c r="B469" s="20" t="s">
        <v>669</v>
      </c>
      <c r="C469" s="33">
        <f t="shared" ref="C469:I469" si="134">C470</f>
        <v>0</v>
      </c>
      <c r="D469" s="33">
        <f t="shared" si="134"/>
        <v>70</v>
      </c>
      <c r="E469" s="33">
        <f t="shared" si="134"/>
        <v>70</v>
      </c>
      <c r="F469" s="22">
        <f t="shared" si="134"/>
        <v>0</v>
      </c>
      <c r="G469" s="22">
        <f t="shared" si="134"/>
        <v>0</v>
      </c>
      <c r="H469" s="22">
        <f t="shared" si="134"/>
        <v>70</v>
      </c>
      <c r="I469" s="22">
        <f t="shared" si="134"/>
        <v>0</v>
      </c>
      <c r="J469" s="38"/>
    </row>
    <row r="470" spans="1:10">
      <c r="A470" s="20">
        <v>2150208</v>
      </c>
      <c r="B470" s="20" t="s">
        <v>670</v>
      </c>
      <c r="C470" s="33"/>
      <c r="D470" s="33">
        <f t="shared" si="128"/>
        <v>70</v>
      </c>
      <c r="E470" s="33">
        <f t="shared" si="129"/>
        <v>70</v>
      </c>
      <c r="F470" s="22"/>
      <c r="G470" s="22"/>
      <c r="H470" s="22">
        <v>70</v>
      </c>
      <c r="I470" s="23"/>
      <c r="J470" s="39" t="s">
        <v>104</v>
      </c>
    </row>
    <row r="471" spans="1:10">
      <c r="A471" s="20">
        <v>21505</v>
      </c>
      <c r="B471" s="20" t="s">
        <v>671</v>
      </c>
      <c r="C471" s="33">
        <f>SUM(C472:C473)</f>
        <v>0</v>
      </c>
      <c r="D471" s="33">
        <f t="shared" ref="D471:I471" si="135">SUM(D472:D473)</f>
        <v>57.64</v>
      </c>
      <c r="E471" s="33">
        <f t="shared" si="135"/>
        <v>57.64</v>
      </c>
      <c r="F471" s="22">
        <f t="shared" si="135"/>
        <v>0</v>
      </c>
      <c r="G471" s="22">
        <f t="shared" si="135"/>
        <v>57.64</v>
      </c>
      <c r="H471" s="22">
        <f t="shared" si="135"/>
        <v>0</v>
      </c>
      <c r="I471" s="22">
        <f t="shared" si="135"/>
        <v>0</v>
      </c>
      <c r="J471" s="38"/>
    </row>
    <row r="472" spans="1:10" ht="24">
      <c r="A472" s="20">
        <v>2150501</v>
      </c>
      <c r="B472" s="20" t="s">
        <v>672</v>
      </c>
      <c r="C472" s="33"/>
      <c r="D472" s="33">
        <f t="shared" si="128"/>
        <v>55.88</v>
      </c>
      <c r="E472" s="33">
        <f t="shared" si="129"/>
        <v>55.88</v>
      </c>
      <c r="F472" s="23"/>
      <c r="G472" s="23">
        <v>55.88</v>
      </c>
      <c r="H472" s="23"/>
      <c r="I472" s="23"/>
      <c r="J472" s="39" t="s">
        <v>386</v>
      </c>
    </row>
    <row r="473" spans="1:10">
      <c r="A473" s="20">
        <v>2150599</v>
      </c>
      <c r="B473" s="20" t="s">
        <v>673</v>
      </c>
      <c r="C473" s="33"/>
      <c r="D473" s="33">
        <f t="shared" si="128"/>
        <v>1.76</v>
      </c>
      <c r="E473" s="33">
        <f t="shared" si="129"/>
        <v>1.76</v>
      </c>
      <c r="F473" s="23"/>
      <c r="G473" s="23">
        <v>1.76</v>
      </c>
      <c r="H473" s="23"/>
      <c r="I473" s="23"/>
      <c r="J473" s="38"/>
    </row>
    <row r="474" spans="1:10">
      <c r="A474" s="20">
        <v>21506</v>
      </c>
      <c r="B474" s="20" t="s">
        <v>674</v>
      </c>
      <c r="C474" s="33">
        <f t="shared" ref="C474:I474" si="136">SUM(C475:C476)</f>
        <v>333.99</v>
      </c>
      <c r="D474" s="33">
        <f t="shared" si="136"/>
        <v>523.28</v>
      </c>
      <c r="E474" s="33">
        <f t="shared" si="136"/>
        <v>189.29000000000002</v>
      </c>
      <c r="F474" s="22">
        <f t="shared" si="136"/>
        <v>80</v>
      </c>
      <c r="G474" s="22">
        <f t="shared" si="136"/>
        <v>29.29</v>
      </c>
      <c r="H474" s="22">
        <f t="shared" si="136"/>
        <v>80</v>
      </c>
      <c r="I474" s="22">
        <f t="shared" si="136"/>
        <v>0</v>
      </c>
      <c r="J474" s="38"/>
    </row>
    <row r="475" spans="1:10" ht="24">
      <c r="A475" s="20">
        <v>2150601</v>
      </c>
      <c r="B475" s="20" t="s">
        <v>675</v>
      </c>
      <c r="C475" s="33">
        <v>329.57</v>
      </c>
      <c r="D475" s="33">
        <f t="shared" si="128"/>
        <v>409.86</v>
      </c>
      <c r="E475" s="33">
        <f t="shared" si="129"/>
        <v>80.290000000000006</v>
      </c>
      <c r="F475" s="23">
        <v>80</v>
      </c>
      <c r="G475" s="23">
        <v>0.28999999999999998</v>
      </c>
      <c r="H475" s="23"/>
      <c r="I475" s="23"/>
      <c r="J475" s="39" t="s">
        <v>386</v>
      </c>
    </row>
    <row r="476" spans="1:10">
      <c r="A476" s="20">
        <v>2150699</v>
      </c>
      <c r="B476" s="20" t="s">
        <v>676</v>
      </c>
      <c r="C476" s="33">
        <v>4.42</v>
      </c>
      <c r="D476" s="33">
        <f t="shared" si="128"/>
        <v>113.42</v>
      </c>
      <c r="E476" s="33">
        <f t="shared" si="129"/>
        <v>109</v>
      </c>
      <c r="F476" s="23"/>
      <c r="G476" s="23">
        <v>29</v>
      </c>
      <c r="H476" s="23">
        <v>80</v>
      </c>
      <c r="I476" s="23"/>
      <c r="J476" s="39" t="s">
        <v>104</v>
      </c>
    </row>
    <row r="477" spans="1:10">
      <c r="A477" s="20">
        <v>21507</v>
      </c>
      <c r="B477" s="20" t="s">
        <v>677</v>
      </c>
      <c r="C477" s="33">
        <f t="shared" ref="C477:I477" si="137">C478</f>
        <v>167.7</v>
      </c>
      <c r="D477" s="33">
        <f t="shared" si="137"/>
        <v>200.14</v>
      </c>
      <c r="E477" s="33">
        <f t="shared" si="137"/>
        <v>32.44</v>
      </c>
      <c r="F477" s="22">
        <f t="shared" si="137"/>
        <v>0</v>
      </c>
      <c r="G477" s="22">
        <f t="shared" si="137"/>
        <v>32.44</v>
      </c>
      <c r="H477" s="22">
        <f t="shared" si="137"/>
        <v>0</v>
      </c>
      <c r="I477" s="22">
        <f t="shared" si="137"/>
        <v>0</v>
      </c>
      <c r="J477" s="38"/>
    </row>
    <row r="478" spans="1:10" ht="24">
      <c r="A478" s="20">
        <v>2150701</v>
      </c>
      <c r="B478" s="20" t="s">
        <v>678</v>
      </c>
      <c r="C478" s="33">
        <v>167.7</v>
      </c>
      <c r="D478" s="33">
        <f t="shared" si="128"/>
        <v>200.14</v>
      </c>
      <c r="E478" s="33">
        <f t="shared" si="129"/>
        <v>32.44</v>
      </c>
      <c r="F478" s="23"/>
      <c r="G478" s="23">
        <v>32.44</v>
      </c>
      <c r="H478" s="23"/>
      <c r="I478" s="23"/>
      <c r="J478" s="39" t="s">
        <v>386</v>
      </c>
    </row>
    <row r="479" spans="1:10">
      <c r="A479" s="20">
        <v>21508</v>
      </c>
      <c r="B479" s="20" t="s">
        <v>679</v>
      </c>
      <c r="C479" s="33">
        <f t="shared" ref="C479:I479" si="138">SUM(C480:C482)</f>
        <v>6512.75</v>
      </c>
      <c r="D479" s="33">
        <f t="shared" si="138"/>
        <v>8516.32</v>
      </c>
      <c r="E479" s="33">
        <f t="shared" si="138"/>
        <v>2003.57</v>
      </c>
      <c r="F479" s="22">
        <f t="shared" si="138"/>
        <v>0</v>
      </c>
      <c r="G479" s="22">
        <f t="shared" si="138"/>
        <v>2003.57</v>
      </c>
      <c r="H479" s="22">
        <f t="shared" si="138"/>
        <v>0</v>
      </c>
      <c r="I479" s="22">
        <f t="shared" si="138"/>
        <v>0</v>
      </c>
      <c r="J479" s="38"/>
    </row>
    <row r="480" spans="1:10">
      <c r="A480" s="20">
        <v>2150801</v>
      </c>
      <c r="B480" s="20" t="s">
        <v>680</v>
      </c>
      <c r="C480" s="33">
        <v>512.75</v>
      </c>
      <c r="D480" s="33">
        <f t="shared" si="128"/>
        <v>512.75</v>
      </c>
      <c r="E480" s="33">
        <f t="shared" si="129"/>
        <v>0</v>
      </c>
      <c r="F480" s="23"/>
      <c r="G480" s="23"/>
      <c r="H480" s="23"/>
      <c r="I480" s="23"/>
      <c r="J480" s="38"/>
    </row>
    <row r="481" spans="1:10" ht="24">
      <c r="A481" s="20">
        <v>2150805</v>
      </c>
      <c r="B481" s="20" t="s">
        <v>681</v>
      </c>
      <c r="C481" s="33">
        <v>4000</v>
      </c>
      <c r="D481" s="33">
        <f t="shared" si="128"/>
        <v>6000</v>
      </c>
      <c r="E481" s="33">
        <f t="shared" si="129"/>
        <v>2000</v>
      </c>
      <c r="F481" s="23"/>
      <c r="G481" s="23">
        <v>2000</v>
      </c>
      <c r="H481" s="23"/>
      <c r="I481" s="23"/>
      <c r="J481" s="41" t="s">
        <v>716</v>
      </c>
    </row>
    <row r="482" spans="1:10">
      <c r="A482" s="20">
        <v>2150899</v>
      </c>
      <c r="B482" s="20" t="s">
        <v>682</v>
      </c>
      <c r="C482" s="33">
        <v>2000</v>
      </c>
      <c r="D482" s="33">
        <f t="shared" si="128"/>
        <v>2003.57</v>
      </c>
      <c r="E482" s="33">
        <f t="shared" si="129"/>
        <v>3.57</v>
      </c>
      <c r="F482" s="23"/>
      <c r="G482" s="23">
        <v>3.57</v>
      </c>
      <c r="H482" s="23"/>
      <c r="I482" s="23"/>
      <c r="J482" s="38"/>
    </row>
    <row r="483" spans="1:10">
      <c r="A483" s="20">
        <v>21599</v>
      </c>
      <c r="B483" s="20" t="s">
        <v>683</v>
      </c>
      <c r="C483" s="33">
        <f t="shared" ref="C483:I483" si="139">C484</f>
        <v>0</v>
      </c>
      <c r="D483" s="33">
        <f t="shared" si="139"/>
        <v>30</v>
      </c>
      <c r="E483" s="33">
        <f t="shared" si="139"/>
        <v>30</v>
      </c>
      <c r="F483" s="22">
        <f t="shared" si="139"/>
        <v>0</v>
      </c>
      <c r="G483" s="22">
        <f t="shared" si="139"/>
        <v>0</v>
      </c>
      <c r="H483" s="22">
        <f t="shared" si="139"/>
        <v>30</v>
      </c>
      <c r="I483" s="22">
        <f t="shared" si="139"/>
        <v>0</v>
      </c>
      <c r="J483" s="38"/>
    </row>
    <row r="484" spans="1:10">
      <c r="A484" s="20">
        <v>2159999</v>
      </c>
      <c r="B484" s="20" t="s">
        <v>684</v>
      </c>
      <c r="C484" s="33"/>
      <c r="D484" s="33">
        <f t="shared" si="128"/>
        <v>30</v>
      </c>
      <c r="E484" s="33">
        <f t="shared" si="129"/>
        <v>30</v>
      </c>
      <c r="F484" s="23"/>
      <c r="G484" s="23"/>
      <c r="H484" s="23">
        <v>30</v>
      </c>
      <c r="I484" s="23"/>
      <c r="J484" s="39" t="s">
        <v>104</v>
      </c>
    </row>
    <row r="485" spans="1:10">
      <c r="A485" s="42">
        <v>216</v>
      </c>
      <c r="B485" s="3" t="s">
        <v>85</v>
      </c>
      <c r="C485" s="32">
        <f t="shared" ref="C485:I485" si="140">C486+C490+C495</f>
        <v>4599.26</v>
      </c>
      <c r="D485" s="32">
        <f t="shared" si="140"/>
        <v>5681.91</v>
      </c>
      <c r="E485" s="32">
        <f t="shared" si="140"/>
        <v>1082.6499999999999</v>
      </c>
      <c r="F485" s="21">
        <f t="shared" si="140"/>
        <v>0</v>
      </c>
      <c r="G485" s="21">
        <f t="shared" si="140"/>
        <v>1082.6499999999999</v>
      </c>
      <c r="H485" s="21">
        <f t="shared" si="140"/>
        <v>0</v>
      </c>
      <c r="I485" s="21">
        <f t="shared" si="140"/>
        <v>0</v>
      </c>
      <c r="J485" s="43"/>
    </row>
    <row r="486" spans="1:10">
      <c r="A486" s="20">
        <v>21602</v>
      </c>
      <c r="B486" s="20" t="s">
        <v>685</v>
      </c>
      <c r="C486" s="33">
        <f t="shared" ref="C486:I486" si="141">SUM(C487:C489)</f>
        <v>1538.3</v>
      </c>
      <c r="D486" s="33">
        <f t="shared" si="141"/>
        <v>1611.53</v>
      </c>
      <c r="E486" s="33">
        <f t="shared" si="141"/>
        <v>73.23</v>
      </c>
      <c r="F486" s="22">
        <f t="shared" si="141"/>
        <v>0</v>
      </c>
      <c r="G486" s="22">
        <f t="shared" si="141"/>
        <v>73.23</v>
      </c>
      <c r="H486" s="22">
        <f t="shared" si="141"/>
        <v>0</v>
      </c>
      <c r="I486" s="22">
        <f t="shared" si="141"/>
        <v>0</v>
      </c>
      <c r="J486" s="38"/>
    </row>
    <row r="487" spans="1:10" ht="24">
      <c r="A487" s="20">
        <v>2160201</v>
      </c>
      <c r="B487" s="20" t="s">
        <v>686</v>
      </c>
      <c r="C487" s="33">
        <v>513.89</v>
      </c>
      <c r="D487" s="33">
        <f t="shared" si="128"/>
        <v>580.30999999999995</v>
      </c>
      <c r="E487" s="33">
        <f t="shared" si="129"/>
        <v>66.42</v>
      </c>
      <c r="F487" s="23"/>
      <c r="G487" s="23">
        <v>66.42</v>
      </c>
      <c r="H487" s="23"/>
      <c r="I487" s="23"/>
      <c r="J487" s="39" t="s">
        <v>386</v>
      </c>
    </row>
    <row r="488" spans="1:10">
      <c r="A488" s="20">
        <v>2160217</v>
      </c>
      <c r="B488" s="20" t="s">
        <v>687</v>
      </c>
      <c r="C488" s="33">
        <v>82.41</v>
      </c>
      <c r="D488" s="33">
        <f t="shared" si="128"/>
        <v>89.22</v>
      </c>
      <c r="E488" s="33">
        <f t="shared" si="129"/>
        <v>6.81</v>
      </c>
      <c r="F488" s="23"/>
      <c r="G488" s="23">
        <v>6.81</v>
      </c>
      <c r="H488" s="23"/>
      <c r="I488" s="23"/>
      <c r="J488" s="38"/>
    </row>
    <row r="489" spans="1:10">
      <c r="A489" s="20">
        <v>2160299</v>
      </c>
      <c r="B489" s="20" t="s">
        <v>688</v>
      </c>
      <c r="C489" s="33">
        <v>942</v>
      </c>
      <c r="D489" s="33">
        <f t="shared" si="128"/>
        <v>942</v>
      </c>
      <c r="E489" s="33">
        <f t="shared" si="129"/>
        <v>0</v>
      </c>
      <c r="F489" s="23"/>
      <c r="G489" s="23"/>
      <c r="H489" s="23"/>
      <c r="I489" s="23"/>
      <c r="J489" s="38"/>
    </row>
    <row r="490" spans="1:10">
      <c r="A490" s="20">
        <v>21605</v>
      </c>
      <c r="B490" s="20" t="s">
        <v>689</v>
      </c>
      <c r="C490" s="33">
        <f t="shared" ref="C490:I490" si="142">SUM(C491:C494)</f>
        <v>2560.96</v>
      </c>
      <c r="D490" s="33">
        <f t="shared" si="142"/>
        <v>3570.38</v>
      </c>
      <c r="E490" s="33">
        <f t="shared" si="142"/>
        <v>1009.42</v>
      </c>
      <c r="F490" s="22">
        <f t="shared" si="142"/>
        <v>0</v>
      </c>
      <c r="G490" s="22">
        <f t="shared" si="142"/>
        <v>1009.42</v>
      </c>
      <c r="H490" s="22">
        <f t="shared" si="142"/>
        <v>0</v>
      </c>
      <c r="I490" s="22">
        <f t="shared" si="142"/>
        <v>0</v>
      </c>
      <c r="J490" s="38"/>
    </row>
    <row r="491" spans="1:10" ht="24">
      <c r="A491" s="20">
        <v>2160501</v>
      </c>
      <c r="B491" s="20" t="s">
        <v>690</v>
      </c>
      <c r="C491" s="33">
        <v>241.48</v>
      </c>
      <c r="D491" s="33">
        <f t="shared" si="128"/>
        <v>252.39999999999998</v>
      </c>
      <c r="E491" s="33">
        <f t="shared" si="129"/>
        <v>10.92</v>
      </c>
      <c r="F491" s="23"/>
      <c r="G491" s="23">
        <v>10.92</v>
      </c>
      <c r="H491" s="23"/>
      <c r="I491" s="23"/>
      <c r="J491" s="39" t="s">
        <v>386</v>
      </c>
    </row>
    <row r="492" spans="1:10">
      <c r="A492" s="20">
        <v>2160504</v>
      </c>
      <c r="B492" s="20" t="s">
        <v>691</v>
      </c>
      <c r="C492" s="33">
        <v>2070</v>
      </c>
      <c r="D492" s="33">
        <f t="shared" si="128"/>
        <v>2070</v>
      </c>
      <c r="E492" s="33">
        <f t="shared" si="129"/>
        <v>0</v>
      </c>
      <c r="F492" s="23"/>
      <c r="G492" s="23"/>
      <c r="H492" s="23"/>
      <c r="I492" s="23"/>
      <c r="J492" s="38"/>
    </row>
    <row r="493" spans="1:10">
      <c r="A493" s="20">
        <v>2160505</v>
      </c>
      <c r="B493" s="20" t="s">
        <v>692</v>
      </c>
      <c r="C493" s="33">
        <v>0.48</v>
      </c>
      <c r="D493" s="33">
        <f t="shared" si="128"/>
        <v>0.48</v>
      </c>
      <c r="E493" s="33">
        <f t="shared" si="129"/>
        <v>0</v>
      </c>
      <c r="F493" s="23"/>
      <c r="G493" s="23"/>
      <c r="H493" s="23"/>
      <c r="I493" s="23"/>
      <c r="J493" s="38"/>
    </row>
    <row r="494" spans="1:10" ht="36">
      <c r="A494" s="20">
        <v>2160599</v>
      </c>
      <c r="B494" s="20" t="s">
        <v>693</v>
      </c>
      <c r="C494" s="33">
        <v>249</v>
      </c>
      <c r="D494" s="33">
        <f t="shared" si="128"/>
        <v>1247.5</v>
      </c>
      <c r="E494" s="33">
        <f t="shared" si="129"/>
        <v>998.5</v>
      </c>
      <c r="F494" s="23"/>
      <c r="G494" s="23">
        <v>998.5</v>
      </c>
      <c r="H494" s="23"/>
      <c r="I494" s="23"/>
      <c r="J494" s="39" t="s">
        <v>694</v>
      </c>
    </row>
    <row r="495" spans="1:10">
      <c r="A495" s="20">
        <v>21606</v>
      </c>
      <c r="B495" s="20" t="s">
        <v>695</v>
      </c>
      <c r="C495" s="33">
        <f t="shared" ref="C495:I495" si="143">C496</f>
        <v>500</v>
      </c>
      <c r="D495" s="33">
        <f t="shared" si="143"/>
        <v>500</v>
      </c>
      <c r="E495" s="33">
        <f t="shared" si="143"/>
        <v>0</v>
      </c>
      <c r="F495" s="22">
        <f t="shared" si="143"/>
        <v>0</v>
      </c>
      <c r="G495" s="22">
        <f t="shared" si="143"/>
        <v>0</v>
      </c>
      <c r="H495" s="22">
        <f t="shared" si="143"/>
        <v>0</v>
      </c>
      <c r="I495" s="22">
        <f t="shared" si="143"/>
        <v>0</v>
      </c>
      <c r="J495" s="38"/>
    </row>
    <row r="496" spans="1:10">
      <c r="A496" s="20">
        <v>2160699</v>
      </c>
      <c r="B496" s="20" t="s">
        <v>696</v>
      </c>
      <c r="C496" s="33">
        <v>500</v>
      </c>
      <c r="D496" s="33">
        <f t="shared" si="128"/>
        <v>500</v>
      </c>
      <c r="E496" s="33">
        <f t="shared" si="129"/>
        <v>0</v>
      </c>
      <c r="F496" s="23"/>
      <c r="G496" s="23"/>
      <c r="H496" s="23"/>
      <c r="I496" s="23"/>
      <c r="J496" s="38"/>
    </row>
    <row r="497" spans="1:10">
      <c r="A497" s="42">
        <v>219</v>
      </c>
      <c r="B497" s="3" t="s">
        <v>86</v>
      </c>
      <c r="C497" s="32">
        <f t="shared" ref="C497:I498" si="144">C498</f>
        <v>120</v>
      </c>
      <c r="D497" s="32">
        <f t="shared" si="144"/>
        <v>120</v>
      </c>
      <c r="E497" s="32">
        <f t="shared" si="144"/>
        <v>0</v>
      </c>
      <c r="F497" s="21">
        <f t="shared" si="144"/>
        <v>0</v>
      </c>
      <c r="G497" s="21">
        <f t="shared" si="144"/>
        <v>0</v>
      </c>
      <c r="H497" s="21">
        <f t="shared" si="144"/>
        <v>0</v>
      </c>
      <c r="I497" s="21">
        <f t="shared" si="144"/>
        <v>0</v>
      </c>
      <c r="J497" s="43"/>
    </row>
    <row r="498" spans="1:10">
      <c r="A498" s="20">
        <v>21999</v>
      </c>
      <c r="B498" s="20" t="s">
        <v>697</v>
      </c>
      <c r="C498" s="33">
        <f t="shared" si="144"/>
        <v>120</v>
      </c>
      <c r="D498" s="33">
        <f t="shared" si="144"/>
        <v>120</v>
      </c>
      <c r="E498" s="33">
        <f t="shared" si="144"/>
        <v>0</v>
      </c>
      <c r="F498" s="22">
        <f t="shared" si="144"/>
        <v>0</v>
      </c>
      <c r="G498" s="22">
        <f t="shared" si="144"/>
        <v>0</v>
      </c>
      <c r="H498" s="22">
        <f t="shared" si="144"/>
        <v>0</v>
      </c>
      <c r="I498" s="22">
        <f t="shared" si="144"/>
        <v>0</v>
      </c>
      <c r="J498" s="38"/>
    </row>
    <row r="499" spans="1:10">
      <c r="A499" s="20">
        <v>21999</v>
      </c>
      <c r="B499" s="20" t="s">
        <v>698</v>
      </c>
      <c r="C499" s="33">
        <v>120</v>
      </c>
      <c r="D499" s="33">
        <f t="shared" si="128"/>
        <v>120</v>
      </c>
      <c r="E499" s="33">
        <f t="shared" si="129"/>
        <v>0</v>
      </c>
      <c r="F499" s="23"/>
      <c r="G499" s="23"/>
      <c r="H499" s="23"/>
      <c r="I499" s="23"/>
      <c r="J499" s="38"/>
    </row>
    <row r="500" spans="1:10">
      <c r="A500" s="42">
        <v>220</v>
      </c>
      <c r="B500" s="3" t="s">
        <v>87</v>
      </c>
      <c r="C500" s="32">
        <f t="shared" ref="C500:I500" si="145">C501+C512+C515+C518</f>
        <v>3860.38</v>
      </c>
      <c r="D500" s="32">
        <f t="shared" si="145"/>
        <v>3071.8899999999994</v>
      </c>
      <c r="E500" s="32">
        <f t="shared" si="145"/>
        <v>-788.49</v>
      </c>
      <c r="F500" s="21">
        <f t="shared" si="145"/>
        <v>132</v>
      </c>
      <c r="G500" s="21">
        <f t="shared" si="145"/>
        <v>28.51</v>
      </c>
      <c r="H500" s="21">
        <f t="shared" si="145"/>
        <v>-949</v>
      </c>
      <c r="I500" s="21">
        <f t="shared" si="145"/>
        <v>0</v>
      </c>
      <c r="J500" s="43"/>
    </row>
    <row r="501" spans="1:10">
      <c r="A501" s="20">
        <v>22001</v>
      </c>
      <c r="B501" s="20" t="s">
        <v>699</v>
      </c>
      <c r="C501" s="33">
        <f t="shared" ref="C501:I501" si="146">SUM(C502:C511)</f>
        <v>3694.6400000000003</v>
      </c>
      <c r="D501" s="33">
        <f t="shared" si="146"/>
        <v>2866.1499999999996</v>
      </c>
      <c r="E501" s="33">
        <f t="shared" si="146"/>
        <v>-828.49</v>
      </c>
      <c r="F501" s="22">
        <f t="shared" si="146"/>
        <v>132</v>
      </c>
      <c r="G501" s="22">
        <f t="shared" si="146"/>
        <v>28.51</v>
      </c>
      <c r="H501" s="22">
        <f t="shared" si="146"/>
        <v>-989</v>
      </c>
      <c r="I501" s="22">
        <f t="shared" si="146"/>
        <v>0</v>
      </c>
      <c r="J501" s="38"/>
    </row>
    <row r="502" spans="1:10" ht="24">
      <c r="A502" s="20">
        <v>2200101</v>
      </c>
      <c r="B502" s="20" t="s">
        <v>700</v>
      </c>
      <c r="C502" s="33">
        <v>775.21</v>
      </c>
      <c r="D502" s="33">
        <f t="shared" si="128"/>
        <v>803.72</v>
      </c>
      <c r="E502" s="33">
        <f t="shared" si="129"/>
        <v>28.51</v>
      </c>
      <c r="F502" s="23"/>
      <c r="G502" s="23">
        <v>28.51</v>
      </c>
      <c r="H502" s="23"/>
      <c r="I502" s="23"/>
      <c r="J502" s="39" t="s">
        <v>386</v>
      </c>
    </row>
    <row r="503" spans="1:10">
      <c r="A503" s="20">
        <v>2200102</v>
      </c>
      <c r="B503" s="20" t="s">
        <v>701</v>
      </c>
      <c r="C503" s="33">
        <v>15</v>
      </c>
      <c r="D503" s="33">
        <f t="shared" si="128"/>
        <v>15</v>
      </c>
      <c r="E503" s="33">
        <f t="shared" si="129"/>
        <v>0</v>
      </c>
      <c r="F503" s="23"/>
      <c r="G503" s="23"/>
      <c r="H503" s="23"/>
      <c r="I503" s="23"/>
      <c r="J503" s="38"/>
    </row>
    <row r="504" spans="1:10">
      <c r="A504" s="20">
        <v>2200104</v>
      </c>
      <c r="B504" s="20" t="s">
        <v>702</v>
      </c>
      <c r="C504" s="33">
        <v>618.41999999999996</v>
      </c>
      <c r="D504" s="33">
        <f t="shared" si="128"/>
        <v>698.42</v>
      </c>
      <c r="E504" s="33">
        <f t="shared" si="129"/>
        <v>80</v>
      </c>
      <c r="F504" s="23">
        <v>80</v>
      </c>
      <c r="G504" s="23"/>
      <c r="H504" s="23"/>
      <c r="I504" s="23"/>
      <c r="J504" s="39" t="s">
        <v>194</v>
      </c>
    </row>
    <row r="505" spans="1:10">
      <c r="A505" s="20">
        <v>2200105</v>
      </c>
      <c r="B505" s="20" t="s">
        <v>703</v>
      </c>
      <c r="C505" s="33">
        <v>5</v>
      </c>
      <c r="D505" s="33">
        <f t="shared" si="128"/>
        <v>5</v>
      </c>
      <c r="E505" s="33">
        <f t="shared" si="129"/>
        <v>0</v>
      </c>
      <c r="F505" s="23"/>
      <c r="G505" s="23"/>
      <c r="H505" s="23"/>
      <c r="I505" s="23"/>
      <c r="J505" s="38"/>
    </row>
    <row r="506" spans="1:10">
      <c r="A506" s="20">
        <v>2200106</v>
      </c>
      <c r="B506" s="20" t="s">
        <v>704</v>
      </c>
      <c r="C506" s="33">
        <v>13</v>
      </c>
      <c r="D506" s="33">
        <f t="shared" si="128"/>
        <v>13</v>
      </c>
      <c r="E506" s="33">
        <f t="shared" si="129"/>
        <v>0</v>
      </c>
      <c r="F506" s="23"/>
      <c r="G506" s="23"/>
      <c r="H506" s="23"/>
      <c r="I506" s="23"/>
      <c r="J506" s="38"/>
    </row>
    <row r="507" spans="1:10">
      <c r="A507" s="20">
        <v>2200110</v>
      </c>
      <c r="B507" s="20" t="s">
        <v>705</v>
      </c>
      <c r="C507" s="33">
        <v>104.24</v>
      </c>
      <c r="D507" s="33">
        <f t="shared" si="128"/>
        <v>104.24</v>
      </c>
      <c r="E507" s="33">
        <f t="shared" si="129"/>
        <v>0</v>
      </c>
      <c r="F507" s="23"/>
      <c r="G507" s="23"/>
      <c r="H507" s="23"/>
      <c r="I507" s="23"/>
      <c r="J507" s="38"/>
    </row>
    <row r="508" spans="1:10">
      <c r="A508" s="20">
        <v>2200111</v>
      </c>
      <c r="B508" s="20" t="s">
        <v>706</v>
      </c>
      <c r="C508" s="33"/>
      <c r="D508" s="33">
        <f t="shared" si="128"/>
        <v>57</v>
      </c>
      <c r="E508" s="33">
        <f t="shared" si="129"/>
        <v>57</v>
      </c>
      <c r="F508" s="23"/>
      <c r="G508" s="23"/>
      <c r="H508" s="23">
        <v>57</v>
      </c>
      <c r="I508" s="23"/>
      <c r="J508" s="39" t="s">
        <v>194</v>
      </c>
    </row>
    <row r="509" spans="1:10">
      <c r="A509" s="20">
        <v>2200114</v>
      </c>
      <c r="B509" s="20" t="s">
        <v>707</v>
      </c>
      <c r="C509" s="33"/>
      <c r="D509" s="33">
        <f t="shared" si="128"/>
        <v>54</v>
      </c>
      <c r="E509" s="33">
        <f t="shared" si="129"/>
        <v>54</v>
      </c>
      <c r="F509" s="23"/>
      <c r="G509" s="23"/>
      <c r="H509" s="23">
        <v>54</v>
      </c>
      <c r="I509" s="23"/>
      <c r="J509" s="39" t="s">
        <v>194</v>
      </c>
    </row>
    <row r="510" spans="1:10">
      <c r="A510" s="20">
        <v>2200150</v>
      </c>
      <c r="B510" s="20" t="s">
        <v>708</v>
      </c>
      <c r="C510" s="33">
        <v>153.54</v>
      </c>
      <c r="D510" s="33">
        <f t="shared" si="128"/>
        <v>205.54</v>
      </c>
      <c r="E510" s="33">
        <f t="shared" si="129"/>
        <v>52</v>
      </c>
      <c r="F510" s="23">
        <v>52</v>
      </c>
      <c r="G510" s="23"/>
      <c r="H510" s="23"/>
      <c r="I510" s="23"/>
      <c r="J510" s="39" t="s">
        <v>194</v>
      </c>
    </row>
    <row r="511" spans="1:10">
      <c r="A511" s="20">
        <v>2200199</v>
      </c>
      <c r="B511" s="20" t="s">
        <v>0</v>
      </c>
      <c r="C511" s="33">
        <v>2010.23</v>
      </c>
      <c r="D511" s="33">
        <f t="shared" si="128"/>
        <v>910.23</v>
      </c>
      <c r="E511" s="33">
        <f t="shared" si="129"/>
        <v>-1100</v>
      </c>
      <c r="F511" s="23"/>
      <c r="G511" s="23"/>
      <c r="H511" s="23">
        <v>-1100</v>
      </c>
      <c r="I511" s="23"/>
      <c r="J511" s="39" t="s">
        <v>326</v>
      </c>
    </row>
    <row r="512" spans="1:10">
      <c r="A512" s="20">
        <v>22003</v>
      </c>
      <c r="B512" s="20" t="s">
        <v>1</v>
      </c>
      <c r="C512" s="33">
        <f t="shared" ref="C512:I512" si="147">SUM(C513:C514)</f>
        <v>1.25</v>
      </c>
      <c r="D512" s="33">
        <f t="shared" si="147"/>
        <v>5.25</v>
      </c>
      <c r="E512" s="33">
        <f t="shared" si="147"/>
        <v>4</v>
      </c>
      <c r="F512" s="22">
        <f t="shared" si="147"/>
        <v>0</v>
      </c>
      <c r="G512" s="22">
        <f t="shared" si="147"/>
        <v>0</v>
      </c>
      <c r="H512" s="22">
        <f t="shared" si="147"/>
        <v>4</v>
      </c>
      <c r="I512" s="22">
        <f t="shared" si="147"/>
        <v>0</v>
      </c>
      <c r="J512" s="38"/>
    </row>
    <row r="513" spans="1:10">
      <c r="A513" s="20">
        <v>2200304</v>
      </c>
      <c r="B513" s="20" t="s">
        <v>2</v>
      </c>
      <c r="C513" s="33"/>
      <c r="D513" s="33">
        <f t="shared" si="128"/>
        <v>4</v>
      </c>
      <c r="E513" s="33">
        <f t="shared" si="129"/>
        <v>4</v>
      </c>
      <c r="F513" s="23"/>
      <c r="G513" s="23"/>
      <c r="H513" s="23">
        <v>4</v>
      </c>
      <c r="I513" s="23"/>
      <c r="J513" s="38"/>
    </row>
    <row r="514" spans="1:10">
      <c r="A514" s="20">
        <v>2200350</v>
      </c>
      <c r="B514" s="20" t="s">
        <v>3</v>
      </c>
      <c r="C514" s="33">
        <v>1.25</v>
      </c>
      <c r="D514" s="33">
        <f t="shared" si="128"/>
        <v>1.25</v>
      </c>
      <c r="E514" s="33">
        <f t="shared" si="129"/>
        <v>0</v>
      </c>
      <c r="F514" s="23"/>
      <c r="G514" s="23"/>
      <c r="H514" s="23"/>
      <c r="I514" s="23"/>
      <c r="J514" s="38"/>
    </row>
    <row r="515" spans="1:10">
      <c r="A515" s="20">
        <v>22004</v>
      </c>
      <c r="B515" s="20" t="s">
        <v>4</v>
      </c>
      <c r="C515" s="33">
        <f t="shared" ref="C515:I515" si="148">SUM(C516:C517)</f>
        <v>14.49</v>
      </c>
      <c r="D515" s="33">
        <f t="shared" si="148"/>
        <v>20.490000000000002</v>
      </c>
      <c r="E515" s="33">
        <f t="shared" si="148"/>
        <v>6</v>
      </c>
      <c r="F515" s="22">
        <f t="shared" si="148"/>
        <v>0</v>
      </c>
      <c r="G515" s="22">
        <f t="shared" si="148"/>
        <v>0</v>
      </c>
      <c r="H515" s="22">
        <f t="shared" si="148"/>
        <v>6</v>
      </c>
      <c r="I515" s="22">
        <f t="shared" si="148"/>
        <v>0</v>
      </c>
      <c r="J515" s="38"/>
    </row>
    <row r="516" spans="1:10">
      <c r="A516" s="20">
        <v>2200407</v>
      </c>
      <c r="B516" s="20" t="s">
        <v>5</v>
      </c>
      <c r="C516" s="33">
        <v>14.49</v>
      </c>
      <c r="D516" s="33">
        <f t="shared" si="128"/>
        <v>14.49</v>
      </c>
      <c r="E516" s="33">
        <f t="shared" si="129"/>
        <v>0</v>
      </c>
      <c r="F516" s="23"/>
      <c r="G516" s="23"/>
      <c r="H516" s="23"/>
      <c r="I516" s="23"/>
      <c r="J516" s="38"/>
    </row>
    <row r="517" spans="1:10">
      <c r="A517" s="20">
        <v>2200499</v>
      </c>
      <c r="B517" s="20" t="s">
        <v>6</v>
      </c>
      <c r="C517" s="33"/>
      <c r="D517" s="33">
        <f t="shared" si="128"/>
        <v>6</v>
      </c>
      <c r="E517" s="33">
        <f t="shared" si="129"/>
        <v>6</v>
      </c>
      <c r="F517" s="23"/>
      <c r="G517" s="23"/>
      <c r="H517" s="23">
        <v>6</v>
      </c>
      <c r="I517" s="23"/>
      <c r="J517" s="38"/>
    </row>
    <row r="518" spans="1:10">
      <c r="A518" s="20">
        <v>22005</v>
      </c>
      <c r="B518" s="20" t="s">
        <v>7</v>
      </c>
      <c r="C518" s="33">
        <f t="shared" ref="C518:I518" si="149">C519</f>
        <v>150</v>
      </c>
      <c r="D518" s="33">
        <f t="shared" si="149"/>
        <v>180</v>
      </c>
      <c r="E518" s="33">
        <f t="shared" si="149"/>
        <v>30</v>
      </c>
      <c r="F518" s="22">
        <f t="shared" si="149"/>
        <v>0</v>
      </c>
      <c r="G518" s="22">
        <f t="shared" si="149"/>
        <v>0</v>
      </c>
      <c r="H518" s="22">
        <f t="shared" si="149"/>
        <v>30</v>
      </c>
      <c r="I518" s="22">
        <f t="shared" si="149"/>
        <v>0</v>
      </c>
      <c r="J518" s="38"/>
    </row>
    <row r="519" spans="1:10">
      <c r="A519" s="20">
        <v>2200509</v>
      </c>
      <c r="B519" s="20" t="s">
        <v>8</v>
      </c>
      <c r="C519" s="33">
        <v>150</v>
      </c>
      <c r="D519" s="33">
        <f t="shared" ref="D519:D581" si="150">C519+E519</f>
        <v>180</v>
      </c>
      <c r="E519" s="33">
        <f t="shared" ref="E519:E581" si="151">SUM(F519:I519)</f>
        <v>30</v>
      </c>
      <c r="F519" s="23"/>
      <c r="G519" s="23"/>
      <c r="H519" s="23">
        <v>30</v>
      </c>
      <c r="I519" s="23"/>
      <c r="J519" s="39" t="s">
        <v>194</v>
      </c>
    </row>
    <row r="520" spans="1:10">
      <c r="A520" s="42">
        <v>221</v>
      </c>
      <c r="B520" s="3" t="s">
        <v>75</v>
      </c>
      <c r="C520" s="32">
        <f t="shared" ref="C520:I520" si="152">C521+C526+C530</f>
        <v>9896.7000000000007</v>
      </c>
      <c r="D520" s="32">
        <f t="shared" si="152"/>
        <v>27990.7</v>
      </c>
      <c r="E520" s="32">
        <f t="shared" si="152"/>
        <v>18094</v>
      </c>
      <c r="F520" s="21">
        <f t="shared" si="152"/>
        <v>275</v>
      </c>
      <c r="G520" s="21">
        <f t="shared" si="152"/>
        <v>0</v>
      </c>
      <c r="H520" s="21">
        <f t="shared" si="152"/>
        <v>17819</v>
      </c>
      <c r="I520" s="21">
        <f t="shared" si="152"/>
        <v>0</v>
      </c>
      <c r="J520" s="43"/>
    </row>
    <row r="521" spans="1:10">
      <c r="A521" s="20">
        <v>22101</v>
      </c>
      <c r="B521" s="20" t="s">
        <v>9</v>
      </c>
      <c r="C521" s="33">
        <f>SUM(C522:C525)</f>
        <v>4827.54</v>
      </c>
      <c r="D521" s="33">
        <f t="shared" ref="D521:I521" si="153">SUM(D522:D525)</f>
        <v>22922.54</v>
      </c>
      <c r="E521" s="33">
        <f t="shared" si="153"/>
        <v>18095</v>
      </c>
      <c r="F521" s="22">
        <f t="shared" si="153"/>
        <v>275</v>
      </c>
      <c r="G521" s="22">
        <f t="shared" si="153"/>
        <v>0</v>
      </c>
      <c r="H521" s="22">
        <f t="shared" si="153"/>
        <v>17820</v>
      </c>
      <c r="I521" s="22">
        <f t="shared" si="153"/>
        <v>0</v>
      </c>
      <c r="J521" s="38"/>
    </row>
    <row r="522" spans="1:10">
      <c r="A522" s="20">
        <v>2210101</v>
      </c>
      <c r="B522" s="20" t="s">
        <v>10</v>
      </c>
      <c r="C522" s="33">
        <v>100.54</v>
      </c>
      <c r="D522" s="33">
        <f t="shared" si="150"/>
        <v>425.54</v>
      </c>
      <c r="E522" s="33">
        <f t="shared" si="151"/>
        <v>325</v>
      </c>
      <c r="F522" s="23"/>
      <c r="G522" s="23"/>
      <c r="H522" s="23">
        <v>325</v>
      </c>
      <c r="I522" s="23"/>
      <c r="J522" s="39" t="s">
        <v>194</v>
      </c>
    </row>
    <row r="523" spans="1:10">
      <c r="A523" s="20">
        <v>2210103</v>
      </c>
      <c r="B523" s="20" t="s">
        <v>11</v>
      </c>
      <c r="C523" s="33"/>
      <c r="D523" s="33">
        <f t="shared" si="150"/>
        <v>8572</v>
      </c>
      <c r="E523" s="33">
        <f t="shared" si="151"/>
        <v>8572</v>
      </c>
      <c r="F523" s="23"/>
      <c r="G523" s="23"/>
      <c r="H523" s="23">
        <v>8572</v>
      </c>
      <c r="I523" s="23"/>
      <c r="J523" s="39" t="s">
        <v>194</v>
      </c>
    </row>
    <row r="524" spans="1:10">
      <c r="A524" s="20">
        <v>2210106</v>
      </c>
      <c r="B524" s="20" t="s">
        <v>12</v>
      </c>
      <c r="C524" s="33">
        <v>4727</v>
      </c>
      <c r="D524" s="33">
        <f t="shared" si="150"/>
        <v>873</v>
      </c>
      <c r="E524" s="33">
        <f t="shared" si="151"/>
        <v>-3854</v>
      </c>
      <c r="F524" s="23">
        <v>275</v>
      </c>
      <c r="G524" s="23"/>
      <c r="H524" s="23">
        <v>-4129</v>
      </c>
      <c r="I524" s="23"/>
      <c r="J524" s="39" t="s">
        <v>326</v>
      </c>
    </row>
    <row r="525" spans="1:10">
      <c r="A525" s="20">
        <v>2210199</v>
      </c>
      <c r="B525" s="20" t="s">
        <v>13</v>
      </c>
      <c r="C525" s="33"/>
      <c r="D525" s="33">
        <f t="shared" si="150"/>
        <v>13052</v>
      </c>
      <c r="E525" s="33">
        <f t="shared" si="151"/>
        <v>13052</v>
      </c>
      <c r="F525" s="23"/>
      <c r="G525" s="23"/>
      <c r="H525" s="23">
        <v>13052</v>
      </c>
      <c r="I525" s="23"/>
      <c r="J525" s="39" t="s">
        <v>194</v>
      </c>
    </row>
    <row r="526" spans="1:10">
      <c r="A526" s="20">
        <v>22102</v>
      </c>
      <c r="B526" s="20" t="s">
        <v>14</v>
      </c>
      <c r="C526" s="33">
        <f t="shared" ref="C526:I526" si="154">SUM(C527:C529)</f>
        <v>4112.3</v>
      </c>
      <c r="D526" s="33">
        <f t="shared" si="154"/>
        <v>4111.3</v>
      </c>
      <c r="E526" s="33">
        <f t="shared" si="154"/>
        <v>-1</v>
      </c>
      <c r="F526" s="22">
        <f t="shared" si="154"/>
        <v>0</v>
      </c>
      <c r="G526" s="22">
        <f t="shared" si="154"/>
        <v>0</v>
      </c>
      <c r="H526" s="22">
        <f t="shared" si="154"/>
        <v>-1</v>
      </c>
      <c r="I526" s="22">
        <f t="shared" si="154"/>
        <v>0</v>
      </c>
      <c r="J526" s="38"/>
    </row>
    <row r="527" spans="1:10">
      <c r="A527" s="20">
        <v>2210201</v>
      </c>
      <c r="B527" s="20" t="s">
        <v>15</v>
      </c>
      <c r="C527" s="33">
        <v>3408.13</v>
      </c>
      <c r="D527" s="33">
        <f t="shared" si="150"/>
        <v>3408.13</v>
      </c>
      <c r="E527" s="33">
        <f t="shared" si="151"/>
        <v>0</v>
      </c>
      <c r="F527" s="23"/>
      <c r="G527" s="23"/>
      <c r="H527" s="23"/>
      <c r="I527" s="23"/>
      <c r="J527" s="38"/>
    </row>
    <row r="528" spans="1:10">
      <c r="A528" s="20">
        <v>2210202</v>
      </c>
      <c r="B528" s="20" t="s">
        <v>16</v>
      </c>
      <c r="C528" s="33">
        <v>703.64</v>
      </c>
      <c r="D528" s="33">
        <f t="shared" si="150"/>
        <v>703.64</v>
      </c>
      <c r="E528" s="33">
        <f t="shared" si="151"/>
        <v>0</v>
      </c>
      <c r="F528" s="23"/>
      <c r="G528" s="23"/>
      <c r="H528" s="23"/>
      <c r="I528" s="23"/>
      <c r="J528" s="38"/>
    </row>
    <row r="529" spans="1:10">
      <c r="A529" s="20">
        <v>2210203</v>
      </c>
      <c r="B529" s="20" t="s">
        <v>17</v>
      </c>
      <c r="C529" s="33">
        <v>0.53</v>
      </c>
      <c r="D529" s="33">
        <f t="shared" si="150"/>
        <v>-0.47</v>
      </c>
      <c r="E529" s="33">
        <f t="shared" si="151"/>
        <v>-1</v>
      </c>
      <c r="F529" s="23"/>
      <c r="G529" s="23"/>
      <c r="H529" s="23">
        <v>-1</v>
      </c>
      <c r="I529" s="23"/>
      <c r="J529" s="38"/>
    </row>
    <row r="530" spans="1:10">
      <c r="A530" s="20">
        <v>22103</v>
      </c>
      <c r="B530" s="20" t="s">
        <v>18</v>
      </c>
      <c r="C530" s="33">
        <f t="shared" ref="C530:I530" si="155">SUM(C531:C532)</f>
        <v>956.86</v>
      </c>
      <c r="D530" s="33">
        <f t="shared" si="155"/>
        <v>956.86</v>
      </c>
      <c r="E530" s="33">
        <f t="shared" si="155"/>
        <v>0</v>
      </c>
      <c r="F530" s="22">
        <f t="shared" si="155"/>
        <v>0</v>
      </c>
      <c r="G530" s="22">
        <f t="shared" si="155"/>
        <v>0</v>
      </c>
      <c r="H530" s="22">
        <f t="shared" si="155"/>
        <v>0</v>
      </c>
      <c r="I530" s="22">
        <f t="shared" si="155"/>
        <v>0</v>
      </c>
      <c r="J530" s="38"/>
    </row>
    <row r="531" spans="1:10">
      <c r="A531" s="20">
        <v>2210302</v>
      </c>
      <c r="B531" s="20" t="s">
        <v>19</v>
      </c>
      <c r="C531" s="33">
        <v>950</v>
      </c>
      <c r="D531" s="33">
        <f t="shared" si="150"/>
        <v>950</v>
      </c>
      <c r="E531" s="33">
        <f t="shared" si="151"/>
        <v>0</v>
      </c>
      <c r="F531" s="23"/>
      <c r="G531" s="23"/>
      <c r="H531" s="23"/>
      <c r="I531" s="23"/>
      <c r="J531" s="38"/>
    </row>
    <row r="532" spans="1:10">
      <c r="A532" s="20">
        <v>2210399</v>
      </c>
      <c r="B532" s="20" t="s">
        <v>20</v>
      </c>
      <c r="C532" s="33">
        <v>6.86</v>
      </c>
      <c r="D532" s="33">
        <f t="shared" si="150"/>
        <v>6.86</v>
      </c>
      <c r="E532" s="33">
        <f t="shared" si="151"/>
        <v>0</v>
      </c>
      <c r="F532" s="23"/>
      <c r="G532" s="23"/>
      <c r="H532" s="23"/>
      <c r="I532" s="23"/>
      <c r="J532" s="38"/>
    </row>
    <row r="533" spans="1:10">
      <c r="A533" s="42">
        <v>222</v>
      </c>
      <c r="B533" s="3" t="s">
        <v>88</v>
      </c>
      <c r="C533" s="32">
        <f t="shared" ref="C533:I533" si="156">C534+C539+C542</f>
        <v>1182.95</v>
      </c>
      <c r="D533" s="32">
        <f t="shared" si="156"/>
        <v>1085.29</v>
      </c>
      <c r="E533" s="32">
        <f t="shared" si="156"/>
        <v>-97.659999999999968</v>
      </c>
      <c r="F533" s="21">
        <f t="shared" si="156"/>
        <v>12</v>
      </c>
      <c r="G533" s="21">
        <f t="shared" si="156"/>
        <v>44.34</v>
      </c>
      <c r="H533" s="21">
        <f t="shared" si="156"/>
        <v>-154</v>
      </c>
      <c r="I533" s="21">
        <f t="shared" si="156"/>
        <v>0</v>
      </c>
      <c r="J533" s="43"/>
    </row>
    <row r="534" spans="1:10">
      <c r="A534" s="20">
        <v>22201</v>
      </c>
      <c r="B534" s="20" t="s">
        <v>21</v>
      </c>
      <c r="C534" s="33">
        <f t="shared" ref="C534:I534" si="157">SUM(C535:C538)</f>
        <v>682.95</v>
      </c>
      <c r="D534" s="33">
        <f t="shared" si="157"/>
        <v>589.29</v>
      </c>
      <c r="E534" s="33">
        <f t="shared" si="157"/>
        <v>-93.66</v>
      </c>
      <c r="F534" s="22">
        <f t="shared" si="157"/>
        <v>12</v>
      </c>
      <c r="G534" s="22">
        <f t="shared" si="157"/>
        <v>44.34</v>
      </c>
      <c r="H534" s="22">
        <f t="shared" si="157"/>
        <v>-150</v>
      </c>
      <c r="I534" s="22">
        <f t="shared" si="157"/>
        <v>0</v>
      </c>
      <c r="J534" s="38"/>
    </row>
    <row r="535" spans="1:10" ht="24">
      <c r="A535" s="20">
        <v>2220101</v>
      </c>
      <c r="B535" s="20" t="s">
        <v>22</v>
      </c>
      <c r="C535" s="33">
        <v>207.78</v>
      </c>
      <c r="D535" s="33">
        <f t="shared" si="150"/>
        <v>242.12</v>
      </c>
      <c r="E535" s="33">
        <f t="shared" si="151"/>
        <v>34.340000000000003</v>
      </c>
      <c r="F535" s="23"/>
      <c r="G535" s="23">
        <v>34.340000000000003</v>
      </c>
      <c r="H535" s="23"/>
      <c r="I535" s="23"/>
      <c r="J535" s="39" t="s">
        <v>386</v>
      </c>
    </row>
    <row r="536" spans="1:10">
      <c r="A536" s="20">
        <v>2220106</v>
      </c>
      <c r="B536" s="20" t="s">
        <v>23</v>
      </c>
      <c r="C536" s="33"/>
      <c r="D536" s="33">
        <f t="shared" si="150"/>
        <v>10</v>
      </c>
      <c r="E536" s="33">
        <f t="shared" si="151"/>
        <v>10</v>
      </c>
      <c r="F536" s="23"/>
      <c r="G536" s="23">
        <v>10</v>
      </c>
      <c r="H536" s="23"/>
      <c r="I536" s="23"/>
      <c r="J536" s="38"/>
    </row>
    <row r="537" spans="1:10">
      <c r="A537" s="20">
        <v>2220150</v>
      </c>
      <c r="B537" s="20" t="s">
        <v>24</v>
      </c>
      <c r="C537" s="33">
        <v>67.17</v>
      </c>
      <c r="D537" s="33">
        <f t="shared" si="150"/>
        <v>79.17</v>
      </c>
      <c r="E537" s="33">
        <f t="shared" si="151"/>
        <v>12</v>
      </c>
      <c r="F537" s="23">
        <v>12</v>
      </c>
      <c r="G537" s="23"/>
      <c r="H537" s="23"/>
      <c r="I537" s="23"/>
      <c r="J537" s="38"/>
    </row>
    <row r="538" spans="1:10">
      <c r="A538" s="20">
        <v>2220199</v>
      </c>
      <c r="B538" s="20" t="s">
        <v>25</v>
      </c>
      <c r="C538" s="33">
        <v>408</v>
      </c>
      <c r="D538" s="33">
        <f t="shared" si="150"/>
        <v>258</v>
      </c>
      <c r="E538" s="33">
        <f t="shared" si="151"/>
        <v>-150</v>
      </c>
      <c r="F538" s="23"/>
      <c r="G538" s="23"/>
      <c r="H538" s="23">
        <v>-150</v>
      </c>
      <c r="I538" s="23"/>
      <c r="J538" s="38"/>
    </row>
    <row r="539" spans="1:10">
      <c r="A539" s="20">
        <v>22204</v>
      </c>
      <c r="B539" s="20" t="s">
        <v>26</v>
      </c>
      <c r="C539" s="33">
        <f t="shared" ref="C539:I539" si="158">SUM(C540:C541)</f>
        <v>500</v>
      </c>
      <c r="D539" s="33">
        <f t="shared" si="158"/>
        <v>297</v>
      </c>
      <c r="E539" s="33">
        <f t="shared" si="158"/>
        <v>-203</v>
      </c>
      <c r="F539" s="22">
        <f t="shared" si="158"/>
        <v>0</v>
      </c>
      <c r="G539" s="22">
        <f t="shared" si="158"/>
        <v>0</v>
      </c>
      <c r="H539" s="22">
        <f t="shared" si="158"/>
        <v>-203</v>
      </c>
      <c r="I539" s="22">
        <f t="shared" si="158"/>
        <v>0</v>
      </c>
      <c r="J539" s="38"/>
    </row>
    <row r="540" spans="1:10">
      <c r="A540" s="20">
        <v>2220403</v>
      </c>
      <c r="B540" s="20" t="s">
        <v>27</v>
      </c>
      <c r="C540" s="33"/>
      <c r="D540" s="33">
        <f t="shared" si="150"/>
        <v>28</v>
      </c>
      <c r="E540" s="33">
        <f t="shared" si="151"/>
        <v>28</v>
      </c>
      <c r="F540" s="23"/>
      <c r="G540" s="23"/>
      <c r="H540" s="23">
        <v>28</v>
      </c>
      <c r="I540" s="23"/>
      <c r="J540" s="38"/>
    </row>
    <row r="541" spans="1:10">
      <c r="A541" s="20">
        <v>2220499</v>
      </c>
      <c r="B541" s="20" t="s">
        <v>28</v>
      </c>
      <c r="C541" s="33">
        <v>500</v>
      </c>
      <c r="D541" s="33">
        <f t="shared" si="150"/>
        <v>269</v>
      </c>
      <c r="E541" s="33">
        <f t="shared" si="151"/>
        <v>-231</v>
      </c>
      <c r="F541" s="23"/>
      <c r="G541" s="23"/>
      <c r="H541" s="23">
        <v>-231</v>
      </c>
      <c r="I541" s="23"/>
      <c r="J541" s="39" t="s">
        <v>29</v>
      </c>
    </row>
    <row r="542" spans="1:10">
      <c r="A542" s="20">
        <v>22205</v>
      </c>
      <c r="B542" s="20" t="s">
        <v>30</v>
      </c>
      <c r="C542" s="33">
        <f t="shared" ref="C542:I542" si="159">C543</f>
        <v>0</v>
      </c>
      <c r="D542" s="33">
        <f t="shared" si="159"/>
        <v>199</v>
      </c>
      <c r="E542" s="33">
        <f t="shared" si="159"/>
        <v>199</v>
      </c>
      <c r="F542" s="22">
        <f t="shared" si="159"/>
        <v>0</v>
      </c>
      <c r="G542" s="22">
        <f t="shared" si="159"/>
        <v>0</v>
      </c>
      <c r="H542" s="22">
        <f t="shared" si="159"/>
        <v>199</v>
      </c>
      <c r="I542" s="22">
        <f t="shared" si="159"/>
        <v>0</v>
      </c>
      <c r="J542" s="38"/>
    </row>
    <row r="543" spans="1:10">
      <c r="A543" s="20">
        <v>2220504</v>
      </c>
      <c r="B543" s="20" t="s">
        <v>31</v>
      </c>
      <c r="C543" s="33"/>
      <c r="D543" s="33">
        <f t="shared" si="150"/>
        <v>199</v>
      </c>
      <c r="E543" s="33">
        <f t="shared" si="151"/>
        <v>199</v>
      </c>
      <c r="F543" s="23"/>
      <c r="G543" s="23"/>
      <c r="H543" s="23">
        <v>199</v>
      </c>
      <c r="I543" s="23"/>
      <c r="J543" s="39" t="s">
        <v>32</v>
      </c>
    </row>
    <row r="544" spans="1:10">
      <c r="A544" s="42">
        <v>227</v>
      </c>
      <c r="B544" s="3" t="s">
        <v>89</v>
      </c>
      <c r="C544" s="32">
        <f t="shared" ref="C544:I545" si="160">C545</f>
        <v>3000</v>
      </c>
      <c r="D544" s="32">
        <f t="shared" si="160"/>
        <v>663</v>
      </c>
      <c r="E544" s="32">
        <f t="shared" si="160"/>
        <v>-2337</v>
      </c>
      <c r="F544" s="21">
        <f t="shared" si="160"/>
        <v>0</v>
      </c>
      <c r="G544" s="21">
        <f t="shared" si="160"/>
        <v>-2337</v>
      </c>
      <c r="H544" s="21">
        <f t="shared" si="160"/>
        <v>0</v>
      </c>
      <c r="I544" s="21">
        <f t="shared" si="160"/>
        <v>0</v>
      </c>
      <c r="J544" s="43"/>
    </row>
    <row r="545" spans="1:10">
      <c r="A545" s="20">
        <v>227</v>
      </c>
      <c r="B545" s="20" t="s">
        <v>33</v>
      </c>
      <c r="C545" s="33">
        <f>C546</f>
        <v>3000</v>
      </c>
      <c r="D545" s="33">
        <f t="shared" si="150"/>
        <v>663</v>
      </c>
      <c r="E545" s="33">
        <f t="shared" si="151"/>
        <v>-2337</v>
      </c>
      <c r="F545" s="22">
        <f t="shared" si="160"/>
        <v>0</v>
      </c>
      <c r="G545" s="22">
        <f t="shared" si="160"/>
        <v>-2337</v>
      </c>
      <c r="H545" s="22">
        <f t="shared" si="160"/>
        <v>0</v>
      </c>
      <c r="I545" s="22">
        <f t="shared" si="160"/>
        <v>0</v>
      </c>
      <c r="J545" s="38"/>
    </row>
    <row r="546" spans="1:10" ht="24">
      <c r="A546" s="20">
        <v>227</v>
      </c>
      <c r="B546" s="20" t="s">
        <v>34</v>
      </c>
      <c r="C546" s="33">
        <v>3000</v>
      </c>
      <c r="D546" s="33">
        <f t="shared" si="150"/>
        <v>663</v>
      </c>
      <c r="E546" s="33">
        <f t="shared" si="151"/>
        <v>-2337</v>
      </c>
      <c r="F546" s="23"/>
      <c r="G546" s="23">
        <v>-2337</v>
      </c>
      <c r="H546" s="23"/>
      <c r="I546" s="23"/>
      <c r="J546" s="39" t="s">
        <v>35</v>
      </c>
    </row>
    <row r="547" spans="1:10">
      <c r="A547" s="42">
        <v>229</v>
      </c>
      <c r="B547" s="3" t="s">
        <v>90</v>
      </c>
      <c r="C547" s="32">
        <f>C548+C550</f>
        <v>21869.65</v>
      </c>
      <c r="D547" s="32">
        <f t="shared" si="150"/>
        <v>7933.8100000000013</v>
      </c>
      <c r="E547" s="32">
        <f t="shared" si="151"/>
        <v>-13935.84</v>
      </c>
      <c r="F547" s="21">
        <f>F548+F550</f>
        <v>0</v>
      </c>
      <c r="G547" s="21">
        <f>G548+G550</f>
        <v>-13935.84</v>
      </c>
      <c r="H547" s="21">
        <f>H548+H550</f>
        <v>0</v>
      </c>
      <c r="I547" s="21">
        <f>I548+I550</f>
        <v>0</v>
      </c>
      <c r="J547" s="43"/>
    </row>
    <row r="548" spans="1:10">
      <c r="A548" s="20">
        <v>22902</v>
      </c>
      <c r="B548" s="20" t="s">
        <v>36</v>
      </c>
      <c r="C548" s="33">
        <f t="shared" ref="C548:I548" si="161">C549</f>
        <v>19506.02</v>
      </c>
      <c r="D548" s="33">
        <f t="shared" si="161"/>
        <v>5570.18</v>
      </c>
      <c r="E548" s="33">
        <f t="shared" si="161"/>
        <v>-13935.84</v>
      </c>
      <c r="F548" s="22">
        <f t="shared" si="161"/>
        <v>0</v>
      </c>
      <c r="G548" s="22">
        <f t="shared" si="161"/>
        <v>-13935.84</v>
      </c>
      <c r="H548" s="22">
        <f t="shared" si="161"/>
        <v>0</v>
      </c>
      <c r="I548" s="22">
        <f t="shared" si="161"/>
        <v>0</v>
      </c>
      <c r="J548" s="38"/>
    </row>
    <row r="549" spans="1:10" ht="36">
      <c r="A549" s="20">
        <v>22902</v>
      </c>
      <c r="B549" s="20" t="s">
        <v>37</v>
      </c>
      <c r="C549" s="33">
        <v>19506.02</v>
      </c>
      <c r="D549" s="33">
        <f t="shared" si="150"/>
        <v>5570.18</v>
      </c>
      <c r="E549" s="33">
        <f t="shared" si="151"/>
        <v>-13935.84</v>
      </c>
      <c r="F549" s="23"/>
      <c r="G549" s="23">
        <v>-13935.84</v>
      </c>
      <c r="H549" s="23"/>
      <c r="I549" s="23"/>
      <c r="J549" s="39" t="s">
        <v>38</v>
      </c>
    </row>
    <row r="550" spans="1:10" ht="18.75" customHeight="1">
      <c r="A550" s="20">
        <v>22999</v>
      </c>
      <c r="B550" s="20" t="s">
        <v>39</v>
      </c>
      <c r="C550" s="33">
        <f t="shared" ref="C550:I550" si="162">C551</f>
        <v>2363.63</v>
      </c>
      <c r="D550" s="33">
        <f t="shared" si="162"/>
        <v>2363.63</v>
      </c>
      <c r="E550" s="33">
        <f t="shared" si="162"/>
        <v>0</v>
      </c>
      <c r="F550" s="22">
        <f t="shared" si="162"/>
        <v>0</v>
      </c>
      <c r="G550" s="22">
        <f t="shared" si="162"/>
        <v>0</v>
      </c>
      <c r="H550" s="22">
        <f t="shared" si="162"/>
        <v>0</v>
      </c>
      <c r="I550" s="22">
        <f t="shared" si="162"/>
        <v>0</v>
      </c>
      <c r="J550" s="38"/>
    </row>
    <row r="551" spans="1:10" ht="18.75" customHeight="1">
      <c r="A551" s="20">
        <v>2299901</v>
      </c>
      <c r="B551" s="20" t="s">
        <v>40</v>
      </c>
      <c r="C551" s="33">
        <v>2363.63</v>
      </c>
      <c r="D551" s="33">
        <f t="shared" si="150"/>
        <v>2363.63</v>
      </c>
      <c r="E551" s="33">
        <f t="shared" si="151"/>
        <v>0</v>
      </c>
      <c r="F551" s="23"/>
      <c r="G551" s="23"/>
      <c r="H551" s="23"/>
      <c r="I551" s="23"/>
      <c r="J551" s="38"/>
    </row>
    <row r="552" spans="1:10" ht="18.75" customHeight="1">
      <c r="A552" s="42">
        <v>232</v>
      </c>
      <c r="B552" s="3" t="s">
        <v>93</v>
      </c>
      <c r="C552" s="32">
        <f>C553</f>
        <v>6145</v>
      </c>
      <c r="D552" s="32">
        <f t="shared" si="150"/>
        <v>6496</v>
      </c>
      <c r="E552" s="32">
        <f t="shared" si="151"/>
        <v>351</v>
      </c>
      <c r="F552" s="21">
        <f>F553</f>
        <v>0</v>
      </c>
      <c r="G552" s="21">
        <f>G553</f>
        <v>0</v>
      </c>
      <c r="H552" s="21">
        <f>H553</f>
        <v>351</v>
      </c>
      <c r="I552" s="21">
        <f>I553</f>
        <v>0</v>
      </c>
      <c r="J552" s="43"/>
    </row>
    <row r="553" spans="1:10" ht="18.75" customHeight="1">
      <c r="A553" s="20">
        <v>23203</v>
      </c>
      <c r="B553" s="20" t="s">
        <v>41</v>
      </c>
      <c r="C553" s="33">
        <f t="shared" ref="C553:I553" si="163">SUM(C554:C555)</f>
        <v>6145</v>
      </c>
      <c r="D553" s="33">
        <f t="shared" si="163"/>
        <v>6496</v>
      </c>
      <c r="E553" s="33">
        <f t="shared" si="163"/>
        <v>351</v>
      </c>
      <c r="F553" s="22">
        <f t="shared" si="163"/>
        <v>0</v>
      </c>
      <c r="G553" s="22">
        <f t="shared" si="163"/>
        <v>0</v>
      </c>
      <c r="H553" s="22">
        <f t="shared" si="163"/>
        <v>351</v>
      </c>
      <c r="I553" s="22">
        <f t="shared" si="163"/>
        <v>0</v>
      </c>
      <c r="J553" s="38"/>
    </row>
    <row r="554" spans="1:10" ht="24">
      <c r="A554" s="20">
        <v>2320301</v>
      </c>
      <c r="B554" s="20" t="s">
        <v>42</v>
      </c>
      <c r="C554" s="33">
        <v>6133</v>
      </c>
      <c r="D554" s="33">
        <f t="shared" si="150"/>
        <v>6484</v>
      </c>
      <c r="E554" s="33">
        <f t="shared" si="151"/>
        <v>351</v>
      </c>
      <c r="F554" s="23"/>
      <c r="G554" s="23"/>
      <c r="H554" s="23">
        <v>351</v>
      </c>
      <c r="I554" s="23"/>
      <c r="J554" s="39" t="s">
        <v>43</v>
      </c>
    </row>
    <row r="555" spans="1:10" ht="23.25" customHeight="1">
      <c r="A555" s="20">
        <v>2320304</v>
      </c>
      <c r="B555" s="20" t="s">
        <v>44</v>
      </c>
      <c r="C555" s="33">
        <v>12</v>
      </c>
      <c r="D555" s="33">
        <f t="shared" si="150"/>
        <v>12</v>
      </c>
      <c r="E555" s="33">
        <f t="shared" si="151"/>
        <v>0</v>
      </c>
      <c r="F555" s="23"/>
      <c r="G555" s="23"/>
      <c r="H555" s="23"/>
      <c r="I555" s="23"/>
      <c r="J555" s="38"/>
    </row>
    <row r="556" spans="1:10" ht="23.25" customHeight="1">
      <c r="A556" s="42">
        <v>233</v>
      </c>
      <c r="B556" s="3" t="s">
        <v>94</v>
      </c>
      <c r="C556" s="32">
        <f>C557</f>
        <v>40</v>
      </c>
      <c r="D556" s="32">
        <f t="shared" si="150"/>
        <v>98</v>
      </c>
      <c r="E556" s="32">
        <f t="shared" si="151"/>
        <v>58</v>
      </c>
      <c r="F556" s="21">
        <f t="shared" ref="C556:I557" si="164">F557</f>
        <v>0</v>
      </c>
      <c r="G556" s="21">
        <f t="shared" si="164"/>
        <v>0</v>
      </c>
      <c r="H556" s="21">
        <f t="shared" si="164"/>
        <v>58</v>
      </c>
      <c r="I556" s="21">
        <f t="shared" si="164"/>
        <v>0</v>
      </c>
      <c r="J556" s="43"/>
    </row>
    <row r="557" spans="1:10" ht="23.25" customHeight="1">
      <c r="A557" s="20">
        <v>23303</v>
      </c>
      <c r="B557" s="20" t="s">
        <v>45</v>
      </c>
      <c r="C557" s="33">
        <f t="shared" si="164"/>
        <v>40</v>
      </c>
      <c r="D557" s="33">
        <f t="shared" si="164"/>
        <v>98</v>
      </c>
      <c r="E557" s="33">
        <f t="shared" si="164"/>
        <v>58</v>
      </c>
      <c r="F557" s="22">
        <f t="shared" si="164"/>
        <v>0</v>
      </c>
      <c r="G557" s="22">
        <f t="shared" si="164"/>
        <v>0</v>
      </c>
      <c r="H557" s="22">
        <f t="shared" si="164"/>
        <v>58</v>
      </c>
      <c r="I557" s="22">
        <f t="shared" si="164"/>
        <v>0</v>
      </c>
      <c r="J557" s="38"/>
    </row>
    <row r="558" spans="1:10" ht="31.5" customHeight="1">
      <c r="A558" s="20">
        <v>23303</v>
      </c>
      <c r="B558" s="20" t="s">
        <v>46</v>
      </c>
      <c r="C558" s="33">
        <v>40</v>
      </c>
      <c r="D558" s="33">
        <f t="shared" si="150"/>
        <v>98</v>
      </c>
      <c r="E558" s="33">
        <f t="shared" si="151"/>
        <v>58</v>
      </c>
      <c r="F558" s="23"/>
      <c r="G558" s="23"/>
      <c r="H558" s="23">
        <v>58</v>
      </c>
      <c r="I558" s="23"/>
      <c r="J558" s="39" t="s">
        <v>47</v>
      </c>
    </row>
    <row r="559" spans="1:10">
      <c r="A559" s="24"/>
      <c r="B559" s="25"/>
      <c r="C559" s="34"/>
      <c r="D559" s="33">
        <f t="shared" si="150"/>
        <v>0</v>
      </c>
      <c r="E559" s="33">
        <f t="shared" si="151"/>
        <v>0</v>
      </c>
      <c r="F559" s="23"/>
      <c r="G559" s="23"/>
      <c r="H559" s="23"/>
      <c r="I559" s="23"/>
      <c r="J559" s="38"/>
    </row>
    <row r="560" spans="1:10" ht="24.75" customHeight="1">
      <c r="A560" s="26"/>
      <c r="B560" s="1" t="s">
        <v>48</v>
      </c>
      <c r="C560" s="35">
        <f>C561+C579</f>
        <v>38871.1</v>
      </c>
      <c r="D560" s="33">
        <f t="shared" si="150"/>
        <v>42318.5</v>
      </c>
      <c r="E560" s="33">
        <f t="shared" si="151"/>
        <v>3447.4</v>
      </c>
      <c r="F560" s="27">
        <f>F561+F579</f>
        <v>0</v>
      </c>
      <c r="G560" s="27">
        <f>G561+G579</f>
        <v>1100</v>
      </c>
      <c r="H560" s="27">
        <f>H561+H579</f>
        <v>2047.4</v>
      </c>
      <c r="I560" s="27">
        <f>I561+I579</f>
        <v>300</v>
      </c>
      <c r="J560" s="38"/>
    </row>
    <row r="561" spans="1:10" ht="24.75" customHeight="1">
      <c r="A561" s="42">
        <v>230</v>
      </c>
      <c r="B561" s="3" t="s">
        <v>91</v>
      </c>
      <c r="C561" s="32">
        <f>C562+C565+C570+C572+C573+C575+C577</f>
        <v>29844.1</v>
      </c>
      <c r="D561" s="32">
        <f>C561+E561</f>
        <v>33291.5</v>
      </c>
      <c r="E561" s="32">
        <f t="shared" si="151"/>
        <v>3447.4</v>
      </c>
      <c r="F561" s="21">
        <f>F562+F565+F570+F572+F573+F575+F577</f>
        <v>0</v>
      </c>
      <c r="G561" s="21">
        <f>G562+G565+G570+G572+G573+G575+G577</f>
        <v>1100</v>
      </c>
      <c r="H561" s="21">
        <f>H562+H565+H570+H572+H573+H575+H577</f>
        <v>2047.4</v>
      </c>
      <c r="I561" s="21">
        <f>I562+I565+I570+I572+I573+I575+I577</f>
        <v>300</v>
      </c>
      <c r="J561" s="43"/>
    </row>
    <row r="562" spans="1:10" ht="24.75" customHeight="1">
      <c r="A562" s="20">
        <v>23001</v>
      </c>
      <c r="B562" s="20" t="s">
        <v>49</v>
      </c>
      <c r="C562" s="33">
        <f>SUM(C563:C564)</f>
        <v>0</v>
      </c>
      <c r="D562" s="33">
        <f t="shared" si="150"/>
        <v>0</v>
      </c>
      <c r="E562" s="33">
        <f t="shared" si="151"/>
        <v>0</v>
      </c>
      <c r="F562" s="22">
        <f>SUM(F563:F564)</f>
        <v>0</v>
      </c>
      <c r="G562" s="22">
        <f>SUM(G563:G564)</f>
        <v>0</v>
      </c>
      <c r="H562" s="22">
        <f>SUM(H563:H564)</f>
        <v>0</v>
      </c>
      <c r="I562" s="22">
        <f>SUM(I563:I564)</f>
        <v>0</v>
      </c>
      <c r="J562" s="38"/>
    </row>
    <row r="563" spans="1:10" ht="24.75" customHeight="1">
      <c r="A563" s="20">
        <v>2300102</v>
      </c>
      <c r="B563" s="20" t="s">
        <v>50</v>
      </c>
      <c r="C563" s="33"/>
      <c r="D563" s="33">
        <f t="shared" si="150"/>
        <v>0</v>
      </c>
      <c r="E563" s="33">
        <f t="shared" si="151"/>
        <v>0</v>
      </c>
      <c r="F563" s="22"/>
      <c r="G563" s="22"/>
      <c r="H563" s="22"/>
      <c r="I563" s="22"/>
      <c r="J563" s="38"/>
    </row>
    <row r="564" spans="1:10" ht="24.75" customHeight="1">
      <c r="A564" s="20">
        <v>2300204</v>
      </c>
      <c r="B564" s="20" t="s">
        <v>51</v>
      </c>
      <c r="C564" s="33"/>
      <c r="D564" s="33">
        <f t="shared" si="150"/>
        <v>0</v>
      </c>
      <c r="E564" s="33">
        <f t="shared" si="151"/>
        <v>0</v>
      </c>
      <c r="F564" s="22"/>
      <c r="G564" s="22"/>
      <c r="H564" s="22"/>
      <c r="I564" s="22"/>
      <c r="J564" s="38"/>
    </row>
    <row r="565" spans="1:10" ht="24.75" customHeight="1">
      <c r="A565" s="20">
        <v>23002</v>
      </c>
      <c r="B565" s="20" t="s">
        <v>52</v>
      </c>
      <c r="C565" s="33">
        <f t="shared" ref="C565:I565" si="165">SUM(C566:C569)</f>
        <v>1491.1</v>
      </c>
      <c r="D565" s="33">
        <f t="shared" si="150"/>
        <v>650.09999999999991</v>
      </c>
      <c r="E565" s="33">
        <f t="shared" si="151"/>
        <v>-841</v>
      </c>
      <c r="F565" s="22">
        <f t="shared" si="165"/>
        <v>0</v>
      </c>
      <c r="G565" s="22">
        <f t="shared" si="165"/>
        <v>0</v>
      </c>
      <c r="H565" s="22">
        <f t="shared" si="165"/>
        <v>-841</v>
      </c>
      <c r="I565" s="22">
        <f t="shared" si="165"/>
        <v>0</v>
      </c>
      <c r="J565" s="38"/>
    </row>
    <row r="566" spans="1:10" ht="24.75" customHeight="1">
      <c r="A566" s="20">
        <v>2300201</v>
      </c>
      <c r="B566" s="20" t="s">
        <v>53</v>
      </c>
      <c r="C566" s="33">
        <v>650</v>
      </c>
      <c r="D566" s="33">
        <f t="shared" si="150"/>
        <v>650</v>
      </c>
      <c r="E566" s="33">
        <f t="shared" si="151"/>
        <v>0</v>
      </c>
      <c r="F566" s="23"/>
      <c r="G566" s="23"/>
      <c r="H566" s="23"/>
      <c r="I566" s="23"/>
      <c r="J566" s="38"/>
    </row>
    <row r="567" spans="1:10" ht="33.75" customHeight="1">
      <c r="A567" s="20">
        <v>2300202</v>
      </c>
      <c r="B567" s="20" t="s">
        <v>54</v>
      </c>
      <c r="C567" s="33">
        <v>108</v>
      </c>
      <c r="D567" s="33">
        <f t="shared" si="150"/>
        <v>0</v>
      </c>
      <c r="E567" s="33">
        <f t="shared" si="151"/>
        <v>-108</v>
      </c>
      <c r="F567" s="23"/>
      <c r="G567" s="23"/>
      <c r="H567" s="23">
        <v>-108</v>
      </c>
      <c r="I567" s="23"/>
      <c r="J567" s="39" t="s">
        <v>55</v>
      </c>
    </row>
    <row r="568" spans="1:10" ht="33.75" customHeight="1">
      <c r="A568" s="20">
        <v>2300208</v>
      </c>
      <c r="B568" s="20" t="s">
        <v>56</v>
      </c>
      <c r="C568" s="33">
        <v>28</v>
      </c>
      <c r="D568" s="33">
        <f t="shared" si="150"/>
        <v>0</v>
      </c>
      <c r="E568" s="33">
        <f t="shared" si="151"/>
        <v>-28</v>
      </c>
      <c r="F568" s="23"/>
      <c r="G568" s="23"/>
      <c r="H568" s="23">
        <v>-28</v>
      </c>
      <c r="I568" s="23"/>
      <c r="J568" s="39" t="s">
        <v>55</v>
      </c>
    </row>
    <row r="569" spans="1:10" ht="33.75" customHeight="1">
      <c r="A569" s="20">
        <v>2300299</v>
      </c>
      <c r="B569" s="20" t="s">
        <v>57</v>
      </c>
      <c r="C569" s="33">
        <v>705.1</v>
      </c>
      <c r="D569" s="33">
        <f t="shared" si="150"/>
        <v>0.10000000000002274</v>
      </c>
      <c r="E569" s="33">
        <f t="shared" si="151"/>
        <v>-705</v>
      </c>
      <c r="F569" s="23"/>
      <c r="G569" s="23"/>
      <c r="H569" s="23">
        <v>-705</v>
      </c>
      <c r="I569" s="23"/>
      <c r="J569" s="39" t="s">
        <v>55</v>
      </c>
    </row>
    <row r="570" spans="1:10" ht="27.75" customHeight="1">
      <c r="A570" s="20">
        <v>23003</v>
      </c>
      <c r="B570" s="20" t="s">
        <v>58</v>
      </c>
      <c r="C570" s="33">
        <f t="shared" ref="C570:I570" si="166">C571</f>
        <v>1498</v>
      </c>
      <c r="D570" s="33">
        <f t="shared" si="150"/>
        <v>5486.4</v>
      </c>
      <c r="E570" s="33">
        <f t="shared" si="151"/>
        <v>3988.4</v>
      </c>
      <c r="F570" s="22">
        <f t="shared" si="166"/>
        <v>0</v>
      </c>
      <c r="G570" s="22">
        <f t="shared" si="166"/>
        <v>1100</v>
      </c>
      <c r="H570" s="22">
        <f t="shared" si="166"/>
        <v>2888.4</v>
      </c>
      <c r="I570" s="22">
        <f t="shared" si="166"/>
        <v>0</v>
      </c>
      <c r="J570" s="38"/>
    </row>
    <row r="571" spans="1:10" ht="48">
      <c r="A571" s="20">
        <v>2300313</v>
      </c>
      <c r="B571" s="20" t="s">
        <v>59</v>
      </c>
      <c r="C571" s="33">
        <v>1498</v>
      </c>
      <c r="D571" s="33">
        <f t="shared" si="150"/>
        <v>5486.4</v>
      </c>
      <c r="E571" s="33">
        <f t="shared" si="151"/>
        <v>3988.4</v>
      </c>
      <c r="F571" s="23"/>
      <c r="G571" s="23">
        <v>1100</v>
      </c>
      <c r="H571" s="23">
        <v>2888.4</v>
      </c>
      <c r="I571" s="23"/>
      <c r="J571" s="39" t="s">
        <v>60</v>
      </c>
    </row>
    <row r="572" spans="1:10" ht="23.25" customHeight="1">
      <c r="A572" s="20">
        <v>23004</v>
      </c>
      <c r="B572" s="20" t="s">
        <v>713</v>
      </c>
      <c r="C572" s="33">
        <v>25575</v>
      </c>
      <c r="D572" s="33">
        <v>25575</v>
      </c>
      <c r="E572" s="33">
        <v>0</v>
      </c>
      <c r="F572" s="22">
        <v>0</v>
      </c>
      <c r="G572" s="22">
        <v>0</v>
      </c>
      <c r="H572" s="22">
        <v>0</v>
      </c>
      <c r="I572" s="22">
        <v>0</v>
      </c>
      <c r="J572" s="38"/>
    </row>
    <row r="573" spans="1:10" ht="23.25" customHeight="1">
      <c r="A573" s="20">
        <v>23008</v>
      </c>
      <c r="B573" s="20" t="s">
        <v>61</v>
      </c>
      <c r="C573" s="33">
        <f>C574</f>
        <v>1280</v>
      </c>
      <c r="D573" s="33">
        <f t="shared" si="150"/>
        <v>1280</v>
      </c>
      <c r="E573" s="33">
        <f t="shared" si="151"/>
        <v>0</v>
      </c>
      <c r="F573" s="22">
        <f>F574</f>
        <v>0</v>
      </c>
      <c r="G573" s="22">
        <f>G574</f>
        <v>0</v>
      </c>
      <c r="H573" s="22">
        <f>H574</f>
        <v>0</v>
      </c>
      <c r="I573" s="22">
        <f>I574</f>
        <v>0</v>
      </c>
      <c r="J573" s="38"/>
    </row>
    <row r="574" spans="1:10" ht="23.25" customHeight="1">
      <c r="A574" s="20">
        <v>2300801</v>
      </c>
      <c r="B574" s="20" t="s">
        <v>62</v>
      </c>
      <c r="C574" s="33">
        <v>1280</v>
      </c>
      <c r="D574" s="33">
        <f t="shared" si="150"/>
        <v>1280</v>
      </c>
      <c r="E574" s="33">
        <f t="shared" si="151"/>
        <v>0</v>
      </c>
      <c r="F574" s="23"/>
      <c r="G574" s="23"/>
      <c r="H574" s="23"/>
      <c r="I574" s="23"/>
      <c r="J574" s="38"/>
    </row>
    <row r="575" spans="1:10" ht="23.25" customHeight="1">
      <c r="A575" s="20">
        <v>23009</v>
      </c>
      <c r="B575" s="20" t="s">
        <v>63</v>
      </c>
      <c r="C575" s="33">
        <f>C576</f>
        <v>0</v>
      </c>
      <c r="D575" s="33">
        <f t="shared" si="150"/>
        <v>0</v>
      </c>
      <c r="E575" s="33">
        <f t="shared" si="151"/>
        <v>0</v>
      </c>
      <c r="F575" s="22">
        <f>F576</f>
        <v>0</v>
      </c>
      <c r="G575" s="22">
        <f>G576</f>
        <v>0</v>
      </c>
      <c r="H575" s="22">
        <f>H576</f>
        <v>0</v>
      </c>
      <c r="I575" s="22">
        <f>I576</f>
        <v>0</v>
      </c>
      <c r="J575" s="38"/>
    </row>
    <row r="576" spans="1:10" ht="23.25" customHeight="1">
      <c r="A576" s="20">
        <v>2300901</v>
      </c>
      <c r="B576" s="20" t="s">
        <v>64</v>
      </c>
      <c r="C576" s="33"/>
      <c r="D576" s="33">
        <f t="shared" si="150"/>
        <v>0</v>
      </c>
      <c r="E576" s="33">
        <f t="shared" si="151"/>
        <v>0</v>
      </c>
      <c r="F576" s="23"/>
      <c r="G576" s="23"/>
      <c r="H576" s="23"/>
      <c r="I576" s="23"/>
      <c r="J576" s="38"/>
    </row>
    <row r="577" spans="1:10" ht="23.25" customHeight="1">
      <c r="A577" s="20">
        <v>23011</v>
      </c>
      <c r="B577" s="20" t="s">
        <v>65</v>
      </c>
      <c r="C577" s="33">
        <f>C578</f>
        <v>0</v>
      </c>
      <c r="D577" s="33">
        <f t="shared" si="150"/>
        <v>300</v>
      </c>
      <c r="E577" s="33">
        <f t="shared" si="151"/>
        <v>300</v>
      </c>
      <c r="F577" s="22">
        <f>F578</f>
        <v>0</v>
      </c>
      <c r="G577" s="22">
        <f>G578</f>
        <v>0</v>
      </c>
      <c r="H577" s="22">
        <f>H578</f>
        <v>0</v>
      </c>
      <c r="I577" s="22">
        <f>I578</f>
        <v>300</v>
      </c>
      <c r="J577" s="38"/>
    </row>
    <row r="578" spans="1:10" ht="33.75" customHeight="1">
      <c r="A578" s="20">
        <v>2301101</v>
      </c>
      <c r="B578" s="20" t="s">
        <v>66</v>
      </c>
      <c r="C578" s="33"/>
      <c r="D578" s="33">
        <f t="shared" si="150"/>
        <v>300</v>
      </c>
      <c r="E578" s="33">
        <f t="shared" si="151"/>
        <v>300</v>
      </c>
      <c r="F578" s="23"/>
      <c r="G578" s="23"/>
      <c r="H578" s="23"/>
      <c r="I578" s="23">
        <v>300</v>
      </c>
      <c r="J578" s="39" t="s">
        <v>67</v>
      </c>
    </row>
    <row r="579" spans="1:10" ht="23.25" customHeight="1">
      <c r="A579" s="42">
        <v>231</v>
      </c>
      <c r="B579" s="3" t="s">
        <v>92</v>
      </c>
      <c r="C579" s="32">
        <f>C580</f>
        <v>9027</v>
      </c>
      <c r="D579" s="32">
        <f t="shared" si="150"/>
        <v>9027</v>
      </c>
      <c r="E579" s="32">
        <f t="shared" si="151"/>
        <v>0</v>
      </c>
      <c r="F579" s="21">
        <f t="shared" ref="C579:I580" si="167">F580</f>
        <v>0</v>
      </c>
      <c r="G579" s="21">
        <f t="shared" si="167"/>
        <v>0</v>
      </c>
      <c r="H579" s="21">
        <f t="shared" si="167"/>
        <v>0</v>
      </c>
      <c r="I579" s="21">
        <f t="shared" si="167"/>
        <v>0</v>
      </c>
      <c r="J579" s="43"/>
    </row>
    <row r="580" spans="1:10" ht="23.25" customHeight="1">
      <c r="A580" s="20">
        <v>23103</v>
      </c>
      <c r="B580" s="20" t="s">
        <v>68</v>
      </c>
      <c r="C580" s="33">
        <f t="shared" si="167"/>
        <v>9027</v>
      </c>
      <c r="D580" s="33">
        <f t="shared" si="167"/>
        <v>9027</v>
      </c>
      <c r="E580" s="33">
        <f t="shared" si="167"/>
        <v>0</v>
      </c>
      <c r="F580" s="22">
        <f t="shared" si="167"/>
        <v>0</v>
      </c>
      <c r="G580" s="22">
        <f t="shared" si="167"/>
        <v>0</v>
      </c>
      <c r="H580" s="22">
        <f t="shared" si="167"/>
        <v>0</v>
      </c>
      <c r="I580" s="22">
        <f t="shared" si="167"/>
        <v>0</v>
      </c>
      <c r="J580" s="38"/>
    </row>
    <row r="581" spans="1:10" ht="23.25" customHeight="1">
      <c r="A581" s="20">
        <v>2310301</v>
      </c>
      <c r="B581" s="20" t="s">
        <v>69</v>
      </c>
      <c r="C581" s="33">
        <v>9027</v>
      </c>
      <c r="D581" s="33">
        <f t="shared" si="150"/>
        <v>9027</v>
      </c>
      <c r="E581" s="33">
        <f t="shared" si="151"/>
        <v>0</v>
      </c>
      <c r="F581" s="23"/>
      <c r="G581" s="23"/>
      <c r="H581" s="23"/>
      <c r="I581" s="23"/>
      <c r="J581" s="38"/>
    </row>
    <row r="582" spans="1:10" ht="23.25" customHeight="1">
      <c r="A582" s="24"/>
      <c r="B582" s="2" t="s">
        <v>70</v>
      </c>
      <c r="C582" s="32">
        <f t="shared" ref="C582:I582" si="168">C560+C5</f>
        <v>289945.28000000003</v>
      </c>
      <c r="D582" s="32">
        <f t="shared" si="168"/>
        <v>318765.03999999998</v>
      </c>
      <c r="E582" s="32">
        <f t="shared" si="168"/>
        <v>28819.760000000002</v>
      </c>
      <c r="F582" s="22">
        <f t="shared" si="168"/>
        <v>12000.449999999999</v>
      </c>
      <c r="G582" s="22">
        <f t="shared" si="168"/>
        <v>-3079.09</v>
      </c>
      <c r="H582" s="22">
        <f t="shared" si="168"/>
        <v>14438.4</v>
      </c>
      <c r="I582" s="22">
        <f t="shared" si="168"/>
        <v>5460</v>
      </c>
      <c r="J582" s="38"/>
    </row>
  </sheetData>
  <sheetProtection formatCells="0" formatColumns="0" formatRows="0"/>
  <mergeCells count="2">
    <mergeCell ref="E3:J3"/>
    <mergeCell ref="A2:J2"/>
  </mergeCells>
  <phoneticPr fontId="2" type="noConversion"/>
  <printOptions horizontalCentered="1"/>
  <pageMargins left="0.59055118110236227" right="0.59055118110236227" top="0.78740157480314965" bottom="0.59055118110236227" header="0.51181102362204722" footer="0.31496062992125984"/>
  <pageSetup paperSize="9" firstPageNumber="3" orientation="portrait" useFirstPageNumber="1" r:id="rId1"/>
  <headerFooter alignWithMargins="0">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市本级公共预算收入调整表</vt:lpstr>
      <vt:lpstr>市本级公共预算支出调整表</vt:lpstr>
      <vt:lpstr>市本级公共预算收入调整表!Print_Titles</vt:lpstr>
      <vt:lpstr>市本级公共预算支出调整表!Print_Titles</vt:lpstr>
    </vt:vector>
  </TitlesOfParts>
  <Company>tjhq</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sgy</dc:creator>
  <cp:lastModifiedBy>Windows 用户</cp:lastModifiedBy>
  <cp:lastPrinted>2017-11-21T06:34:37Z</cp:lastPrinted>
  <dcterms:created xsi:type="dcterms:W3CDTF">2016-12-22T03:44:23Z</dcterms:created>
  <dcterms:modified xsi:type="dcterms:W3CDTF">2017-11-21T06:34:40Z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4414792</vt:i4>
  </property>
</Properties>
</file>